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35" windowWidth="20115" windowHeight="7185" activeTab="1"/>
  </bookViews>
  <sheets>
    <sheet name="อ่านก่อนทำ" sheetId="3" r:id="rId1"/>
    <sheet name="วิธีการคำนวนตาม ข้อ ๙." sheetId="2" r:id="rId2"/>
    <sheet name="ปรับเป็น A๔" sheetId="4" r:id="rId3"/>
    <sheet name="การแทรกเชลล์,พิมพ์งาน" sheetId="5" r:id="rId4"/>
    <sheet name="แคปหน้าจอ" sheetId="6" r:id="rId5"/>
  </sheets>
  <calcPr calcId="145621"/>
</workbook>
</file>

<file path=xl/calcChain.xml><?xml version="1.0" encoding="utf-8"?>
<calcChain xmlns="http://schemas.openxmlformats.org/spreadsheetml/2006/main">
  <c r="AD66" i="2" l="1"/>
  <c r="R37" i="2"/>
  <c r="F8" i="4"/>
  <c r="M8" i="4"/>
  <c r="N8" i="4"/>
  <c r="O8" i="4"/>
  <c r="P8" i="4"/>
  <c r="Q8" i="4" s="1"/>
  <c r="F9" i="4"/>
  <c r="M9" i="4"/>
  <c r="N9" i="4"/>
  <c r="O9" i="4"/>
  <c r="P9" i="4"/>
  <c r="Q9" i="4" s="1"/>
  <c r="R9" i="4" s="1"/>
  <c r="F11" i="4"/>
  <c r="M11" i="4"/>
  <c r="N11" i="4"/>
  <c r="O11" i="4"/>
  <c r="P11" i="4"/>
  <c r="Q11" i="4" s="1"/>
  <c r="R11" i="4" s="1"/>
  <c r="F12" i="4"/>
  <c r="M12" i="4"/>
  <c r="N12" i="4"/>
  <c r="O12" i="4"/>
  <c r="P12" i="4"/>
  <c r="Q12" i="4" s="1"/>
  <c r="R12" i="4" s="1"/>
  <c r="F13" i="4"/>
  <c r="M13" i="4"/>
  <c r="N13" i="4"/>
  <c r="O13" i="4"/>
  <c r="P13" i="4"/>
  <c r="Q13" i="4"/>
  <c r="R13" i="4" s="1"/>
  <c r="F14" i="4"/>
  <c r="M14" i="4"/>
  <c r="N14" i="4"/>
  <c r="O14" i="4"/>
  <c r="P14" i="4"/>
  <c r="Q14" i="4" s="1"/>
  <c r="R14" i="4" s="1"/>
  <c r="F15" i="4"/>
  <c r="M15" i="4"/>
  <c r="N15" i="4"/>
  <c r="O15" i="4"/>
  <c r="P15" i="4"/>
  <c r="Q15" i="4" s="1"/>
  <c r="R15" i="4" s="1"/>
  <c r="F16" i="4"/>
  <c r="M16" i="4"/>
  <c r="N16" i="4"/>
  <c r="O16" i="4"/>
  <c r="P16" i="4"/>
  <c r="Q16" i="4" s="1"/>
  <c r="R16" i="4" s="1"/>
  <c r="M18" i="4"/>
  <c r="N18" i="4"/>
  <c r="O18" i="4"/>
  <c r="P18" i="4"/>
  <c r="Q18" i="4" s="1"/>
  <c r="R18" i="4" s="1"/>
  <c r="F19" i="4"/>
  <c r="M19" i="4"/>
  <c r="N19" i="4"/>
  <c r="O19" i="4"/>
  <c r="P19" i="4"/>
  <c r="Q19" i="4" s="1"/>
  <c r="R19" i="4" s="1"/>
  <c r="F20" i="4"/>
  <c r="M20" i="4"/>
  <c r="N20" i="4"/>
  <c r="O20" i="4"/>
  <c r="P20" i="4"/>
  <c r="Q20" i="4"/>
  <c r="R20" i="4" s="1"/>
  <c r="F21" i="4"/>
  <c r="P21" i="4" s="1"/>
  <c r="P47" i="4" s="1"/>
  <c r="Q21" i="4"/>
  <c r="R21" i="4"/>
  <c r="F22" i="4"/>
  <c r="P22" i="4"/>
  <c r="Q22" i="4"/>
  <c r="R22" i="4"/>
  <c r="F23" i="4"/>
  <c r="P23" i="4"/>
  <c r="Q23" i="4"/>
  <c r="R23" i="4"/>
  <c r="F24" i="4"/>
  <c r="P24" i="4" s="1"/>
  <c r="Q24" i="4"/>
  <c r="R24" i="4"/>
  <c r="F29" i="4"/>
  <c r="M29" i="4"/>
  <c r="N29" i="4"/>
  <c r="O29" i="4"/>
  <c r="P29" i="4"/>
  <c r="Q29" i="4" s="1"/>
  <c r="R29" i="4" s="1"/>
  <c r="M30" i="4"/>
  <c r="N30" i="4"/>
  <c r="O30" i="4"/>
  <c r="P30" i="4"/>
  <c r="Q30" i="4" s="1"/>
  <c r="R30" i="4" s="1"/>
  <c r="F31" i="4"/>
  <c r="M31" i="4"/>
  <c r="N31" i="4"/>
  <c r="O31" i="4"/>
  <c r="P31" i="4"/>
  <c r="Q31" i="4" s="1"/>
  <c r="R31" i="4" s="1"/>
  <c r="F32" i="4"/>
  <c r="M32" i="4"/>
  <c r="N32" i="4"/>
  <c r="O32" i="4"/>
  <c r="P32" i="4"/>
  <c r="Q32" i="4"/>
  <c r="R32" i="4" s="1"/>
  <c r="F33" i="4"/>
  <c r="M33" i="4"/>
  <c r="N33" i="4"/>
  <c r="O33" i="4"/>
  <c r="P33" i="4"/>
  <c r="Q33" i="4" s="1"/>
  <c r="R33" i="4" s="1"/>
  <c r="F35" i="4"/>
  <c r="M35" i="4"/>
  <c r="N35" i="4"/>
  <c r="O35" i="4"/>
  <c r="P35" i="4"/>
  <c r="Q35" i="4" s="1"/>
  <c r="R35" i="4" s="1"/>
  <c r="F36" i="4"/>
  <c r="M36" i="4"/>
  <c r="N36" i="4"/>
  <c r="O36" i="4"/>
  <c r="P36" i="4"/>
  <c r="Q36" i="4" s="1"/>
  <c r="R36" i="4" s="1"/>
  <c r="N37" i="4"/>
  <c r="O37" i="4"/>
  <c r="Q37" i="4"/>
  <c r="R37" i="4" s="1"/>
  <c r="F39" i="4"/>
  <c r="M39" i="4"/>
  <c r="N39" i="4"/>
  <c r="O39" i="4"/>
  <c r="P39" i="4"/>
  <c r="Q39" i="4" s="1"/>
  <c r="R39" i="4" s="1"/>
  <c r="F40" i="4"/>
  <c r="M40" i="4"/>
  <c r="N40" i="4"/>
  <c r="O40" i="4"/>
  <c r="P40" i="4"/>
  <c r="Q40" i="4"/>
  <c r="R40" i="4" s="1"/>
  <c r="N41" i="4"/>
  <c r="O41" i="4"/>
  <c r="Q41" i="4"/>
  <c r="R41" i="4" s="1"/>
  <c r="F43" i="4"/>
  <c r="M43" i="4"/>
  <c r="N43" i="4"/>
  <c r="O43" i="4"/>
  <c r="P43" i="4"/>
  <c r="Q43" i="4" s="1"/>
  <c r="R43" i="4" s="1"/>
  <c r="F44" i="4"/>
  <c r="M44" i="4"/>
  <c r="N44" i="4"/>
  <c r="O44" i="4"/>
  <c r="P44" i="4"/>
  <c r="Q44" i="4" s="1"/>
  <c r="R44" i="4" s="1"/>
  <c r="R45" i="4"/>
  <c r="D47" i="4"/>
  <c r="E47" i="4"/>
  <c r="F47" i="4"/>
  <c r="G47" i="4"/>
  <c r="H47" i="4"/>
  <c r="I47" i="4"/>
  <c r="J47" i="4"/>
  <c r="K47" i="4"/>
  <c r="L47" i="4"/>
  <c r="M47" i="4"/>
  <c r="N47" i="4"/>
  <c r="O47" i="4"/>
  <c r="F74" i="4"/>
  <c r="H74" i="4" s="1"/>
  <c r="L74" i="4" s="1"/>
  <c r="F75" i="4"/>
  <c r="H75" i="4"/>
  <c r="L75" i="4" s="1"/>
  <c r="F76" i="4"/>
  <c r="H76" i="4" s="1"/>
  <c r="L76" i="4" s="1"/>
  <c r="P48" i="4" l="1"/>
  <c r="P49" i="4"/>
  <c r="P50" i="4" s="1"/>
  <c r="R8" i="4"/>
  <c r="R47" i="4" s="1"/>
  <c r="Q47" i="4"/>
  <c r="BA102" i="5"/>
  <c r="BA99" i="5"/>
  <c r="AX99" i="5"/>
  <c r="AY99" i="5" s="1"/>
  <c r="AW99" i="5"/>
  <c r="AI99" i="5"/>
  <c r="AK99" i="5" s="1"/>
  <c r="AF99" i="5"/>
  <c r="AH99" i="5" s="1"/>
  <c r="AC99" i="5"/>
  <c r="AD99" i="5" s="1"/>
  <c r="Y99" i="5"/>
  <c r="Z99" i="5" s="1"/>
  <c r="AE99" i="5" s="1"/>
  <c r="N48" i="5" s="1"/>
  <c r="Q48" i="5" s="1"/>
  <c r="BA96" i="5"/>
  <c r="AW96" i="5"/>
  <c r="AT96" i="5"/>
  <c r="AX96" i="5" s="1"/>
  <c r="AY96" i="5" s="1"/>
  <c r="AS96" i="5"/>
  <c r="AI96" i="5"/>
  <c r="AK96" i="5" s="1"/>
  <c r="AF96" i="5"/>
  <c r="AH96" i="5" s="1"/>
  <c r="AL96" i="5" s="1"/>
  <c r="AM96" i="5" s="1"/>
  <c r="AC96" i="5"/>
  <c r="AD96" i="5" s="1"/>
  <c r="Y96" i="5"/>
  <c r="Z96" i="5" s="1"/>
  <c r="AE96" i="5" s="1"/>
  <c r="F83" i="5"/>
  <c r="F82" i="5"/>
  <c r="H82" i="5" s="1"/>
  <c r="F81" i="5"/>
  <c r="H81" i="5" s="1"/>
  <c r="BE76" i="5"/>
  <c r="BA76" i="5"/>
  <c r="AX76" i="5"/>
  <c r="BB76" i="5" s="1"/>
  <c r="BC76" i="5" s="1"/>
  <c r="AS76" i="5"/>
  <c r="AI75" i="5"/>
  <c r="AK75" i="5" s="1"/>
  <c r="AF75" i="5"/>
  <c r="AH75" i="5" s="1"/>
  <c r="AC75" i="5"/>
  <c r="AD75" i="5" s="1"/>
  <c r="Y75" i="5"/>
  <c r="Z75" i="5" s="1"/>
  <c r="AS74" i="5"/>
  <c r="AI73" i="5"/>
  <c r="AK73" i="5" s="1"/>
  <c r="AF73" i="5"/>
  <c r="AH73" i="5" s="1"/>
  <c r="AL73" i="5" s="1"/>
  <c r="AM73" i="5" s="1"/>
  <c r="AC73" i="5"/>
  <c r="AD73" i="5" s="1"/>
  <c r="Y73" i="5"/>
  <c r="Z73" i="5" s="1"/>
  <c r="AE73" i="5" s="1"/>
  <c r="L54" i="5"/>
  <c r="K54" i="5"/>
  <c r="J54" i="5"/>
  <c r="I54" i="5"/>
  <c r="H54" i="5"/>
  <c r="G54" i="5"/>
  <c r="E54" i="5"/>
  <c r="D54" i="5"/>
  <c r="R52" i="5"/>
  <c r="AZ51" i="5"/>
  <c r="AV51" i="5"/>
  <c r="AR51" i="5"/>
  <c r="AO51" i="5"/>
  <c r="AS51" i="5" s="1"/>
  <c r="Z51" i="5"/>
  <c r="AA51" i="5" s="1"/>
  <c r="F51" i="5" s="1"/>
  <c r="P51" i="5" s="1"/>
  <c r="O51" i="5"/>
  <c r="N51" i="5"/>
  <c r="M51" i="5"/>
  <c r="AZ50" i="5"/>
  <c r="O50" i="5" s="1"/>
  <c r="AV50" i="5"/>
  <c r="AR50" i="5"/>
  <c r="M50" i="5" s="1"/>
  <c r="AO50" i="5"/>
  <c r="AS50" i="5" s="1"/>
  <c r="Z50" i="5"/>
  <c r="AA50" i="5" s="1"/>
  <c r="F50" i="5" s="1"/>
  <c r="N50" i="5"/>
  <c r="AJ47" i="5"/>
  <c r="AL47" i="5" s="1"/>
  <c r="AM47" i="5" s="1"/>
  <c r="O47" i="5" s="1"/>
  <c r="AF47" i="5"/>
  <c r="AH47" i="5" s="1"/>
  <c r="AI47" i="5" s="1"/>
  <c r="N47" i="5" s="1"/>
  <c r="AB47" i="5"/>
  <c r="AD47" i="5" s="1"/>
  <c r="AE47" i="5" s="1"/>
  <c r="M47" i="5" s="1"/>
  <c r="Z47" i="5"/>
  <c r="AA47" i="5" s="1"/>
  <c r="F47" i="5" s="1"/>
  <c r="AJ46" i="5"/>
  <c r="AL46" i="5" s="1"/>
  <c r="AM46" i="5" s="1"/>
  <c r="O46" i="5" s="1"/>
  <c r="AF46" i="5"/>
  <c r="AH46" i="5" s="1"/>
  <c r="AI46" i="5" s="1"/>
  <c r="N46" i="5" s="1"/>
  <c r="AB46" i="5"/>
  <c r="AD46" i="5" s="1"/>
  <c r="AE46" i="5" s="1"/>
  <c r="M46" i="5" s="1"/>
  <c r="Z46" i="5"/>
  <c r="AA46" i="5" s="1"/>
  <c r="F46" i="5" s="1"/>
  <c r="O44" i="5"/>
  <c r="N44" i="5"/>
  <c r="Q44" i="5" s="1"/>
  <c r="AZ43" i="5"/>
  <c r="AV43" i="5"/>
  <c r="AR43" i="5"/>
  <c r="AO43" i="5"/>
  <c r="AS43" i="5" s="1"/>
  <c r="Z43" i="5"/>
  <c r="AA43" i="5" s="1"/>
  <c r="O43" i="5"/>
  <c r="N43" i="5"/>
  <c r="M43" i="5"/>
  <c r="F43" i="5"/>
  <c r="P43" i="5" s="1"/>
  <c r="Q43" i="5" s="1"/>
  <c r="R43" i="5" s="1"/>
  <c r="AZ42" i="5"/>
  <c r="AV42" i="5"/>
  <c r="N42" i="5" s="1"/>
  <c r="AR42" i="5"/>
  <c r="AO42" i="5"/>
  <c r="AS42" i="5" s="1"/>
  <c r="Z42" i="5"/>
  <c r="AA42" i="5" s="1"/>
  <c r="F42" i="5" s="1"/>
  <c r="O42" i="5"/>
  <c r="M42" i="5"/>
  <c r="AJ40" i="5"/>
  <c r="AL40" i="5" s="1"/>
  <c r="AM40" i="5" s="1"/>
  <c r="AF40" i="5"/>
  <c r="AH40" i="5" s="1"/>
  <c r="AI40" i="5" s="1"/>
  <c r="AB40" i="5"/>
  <c r="AD40" i="5" s="1"/>
  <c r="AE40" i="5" s="1"/>
  <c r="Z40" i="5"/>
  <c r="AA40" i="5" s="1"/>
  <c r="F40" i="5" s="1"/>
  <c r="AJ39" i="5"/>
  <c r="AL39" i="5" s="1"/>
  <c r="AM39" i="5" s="1"/>
  <c r="AF39" i="5"/>
  <c r="AH39" i="5" s="1"/>
  <c r="AI39" i="5" s="1"/>
  <c r="N39" i="5" s="1"/>
  <c r="AB39" i="5"/>
  <c r="AD39" i="5" s="1"/>
  <c r="AE39" i="5" s="1"/>
  <c r="M39" i="5" s="1"/>
  <c r="Z39" i="5"/>
  <c r="AA39" i="5" s="1"/>
  <c r="O39" i="5"/>
  <c r="F39" i="5"/>
  <c r="AJ31" i="5"/>
  <c r="AL31" i="5" s="1"/>
  <c r="AM31" i="5" s="1"/>
  <c r="O31" i="5" s="1"/>
  <c r="AF31" i="5"/>
  <c r="AH31" i="5" s="1"/>
  <c r="AI31" i="5" s="1"/>
  <c r="N31" i="5" s="1"/>
  <c r="AB31" i="5"/>
  <c r="AD31" i="5" s="1"/>
  <c r="AE31" i="5" s="1"/>
  <c r="M31" i="5" s="1"/>
  <c r="Z31" i="5"/>
  <c r="AA31" i="5" s="1"/>
  <c r="F31" i="5" s="1"/>
  <c r="P31" i="5" s="1"/>
  <c r="M30" i="5"/>
  <c r="P30" i="5" s="1"/>
  <c r="F29" i="5"/>
  <c r="Z24" i="5"/>
  <c r="AA24" i="5" s="1"/>
  <c r="F24" i="5"/>
  <c r="Q24" i="5" s="1"/>
  <c r="Z23" i="5"/>
  <c r="AA23" i="5" s="1"/>
  <c r="F23" i="5" s="1"/>
  <c r="Z22" i="5"/>
  <c r="AA22" i="5" s="1"/>
  <c r="F22" i="5" s="1"/>
  <c r="Z21" i="5"/>
  <c r="AA21" i="5" s="1"/>
  <c r="F21" i="5" s="1"/>
  <c r="AZ20" i="5"/>
  <c r="O20" i="5" s="1"/>
  <c r="AV20" i="5"/>
  <c r="AR20" i="5"/>
  <c r="M20" i="5" s="1"/>
  <c r="AO20" i="5"/>
  <c r="AS20" i="5" s="1"/>
  <c r="Z20" i="5"/>
  <c r="AA20" i="5" s="1"/>
  <c r="F20" i="5" s="1"/>
  <c r="N20" i="5"/>
  <c r="AZ19" i="5"/>
  <c r="O19" i="5" s="1"/>
  <c r="AV19" i="5"/>
  <c r="AR19" i="5"/>
  <c r="M19" i="5" s="1"/>
  <c r="AO19" i="5"/>
  <c r="AS19" i="5" s="1"/>
  <c r="Z19" i="5"/>
  <c r="AA19" i="5" s="1"/>
  <c r="F19" i="5" s="1"/>
  <c r="N19" i="5"/>
  <c r="P18" i="5"/>
  <c r="O18" i="5"/>
  <c r="N18" i="5"/>
  <c r="M18" i="5"/>
  <c r="AJ16" i="5"/>
  <c r="AL16" i="5" s="1"/>
  <c r="AM16" i="5" s="1"/>
  <c r="O16" i="5" s="1"/>
  <c r="AF16" i="5"/>
  <c r="AH16" i="5" s="1"/>
  <c r="AI16" i="5" s="1"/>
  <c r="N16" i="5" s="1"/>
  <c r="AB16" i="5"/>
  <c r="AD16" i="5" s="1"/>
  <c r="AE16" i="5" s="1"/>
  <c r="M16" i="5" s="1"/>
  <c r="Z16" i="5"/>
  <c r="AA16" i="5" s="1"/>
  <c r="F16" i="5" s="1"/>
  <c r="AJ15" i="5"/>
  <c r="AL15" i="5" s="1"/>
  <c r="AM15" i="5" s="1"/>
  <c r="O15" i="5" s="1"/>
  <c r="AF15" i="5"/>
  <c r="AH15" i="5" s="1"/>
  <c r="AI15" i="5" s="1"/>
  <c r="N15" i="5" s="1"/>
  <c r="AB15" i="5"/>
  <c r="AD15" i="5" s="1"/>
  <c r="AE15" i="5" s="1"/>
  <c r="M15" i="5" s="1"/>
  <c r="Z15" i="5"/>
  <c r="AA15" i="5" s="1"/>
  <c r="F15" i="5" s="1"/>
  <c r="AJ14" i="5"/>
  <c r="AL14" i="5" s="1"/>
  <c r="AM14" i="5" s="1"/>
  <c r="O14" i="5" s="1"/>
  <c r="AF14" i="5"/>
  <c r="AH14" i="5" s="1"/>
  <c r="AI14" i="5" s="1"/>
  <c r="N14" i="5" s="1"/>
  <c r="AB14" i="5"/>
  <c r="AD14" i="5" s="1"/>
  <c r="AE14" i="5" s="1"/>
  <c r="M14" i="5" s="1"/>
  <c r="Z14" i="5"/>
  <c r="AA14" i="5" s="1"/>
  <c r="F14" i="5" s="1"/>
  <c r="AJ13" i="5"/>
  <c r="AL13" i="5" s="1"/>
  <c r="AM13" i="5" s="1"/>
  <c r="O13" i="5" s="1"/>
  <c r="AF13" i="5"/>
  <c r="AH13" i="5" s="1"/>
  <c r="AI13" i="5" s="1"/>
  <c r="N13" i="5" s="1"/>
  <c r="AB13" i="5"/>
  <c r="AD13" i="5" s="1"/>
  <c r="AE13" i="5" s="1"/>
  <c r="M13" i="5" s="1"/>
  <c r="Z13" i="5"/>
  <c r="AA13" i="5" s="1"/>
  <c r="F13" i="5" s="1"/>
  <c r="AJ12" i="5"/>
  <c r="AL12" i="5" s="1"/>
  <c r="AM12" i="5" s="1"/>
  <c r="O12" i="5" s="1"/>
  <c r="AF12" i="5"/>
  <c r="AH12" i="5" s="1"/>
  <c r="AI12" i="5" s="1"/>
  <c r="N12" i="5" s="1"/>
  <c r="AB12" i="5"/>
  <c r="AD12" i="5" s="1"/>
  <c r="AE12" i="5" s="1"/>
  <c r="M12" i="5" s="1"/>
  <c r="Z12" i="5"/>
  <c r="AA12" i="5" s="1"/>
  <c r="F12" i="5" s="1"/>
  <c r="AJ11" i="5"/>
  <c r="AL11" i="5" s="1"/>
  <c r="AM11" i="5" s="1"/>
  <c r="O11" i="5" s="1"/>
  <c r="AF11" i="5"/>
  <c r="AH11" i="5" s="1"/>
  <c r="AI11" i="5" s="1"/>
  <c r="N11" i="5" s="1"/>
  <c r="AB11" i="5"/>
  <c r="AD11" i="5" s="1"/>
  <c r="AE11" i="5" s="1"/>
  <c r="M11" i="5" s="1"/>
  <c r="Z11" i="5"/>
  <c r="AA11" i="5" s="1"/>
  <c r="F11" i="5"/>
  <c r="AJ9" i="5"/>
  <c r="AL9" i="5" s="1"/>
  <c r="AM9" i="5" s="1"/>
  <c r="O9" i="5" s="1"/>
  <c r="AF9" i="5"/>
  <c r="AH9" i="5" s="1"/>
  <c r="AI9" i="5" s="1"/>
  <c r="N9" i="5" s="1"/>
  <c r="AB9" i="5"/>
  <c r="AD9" i="5" s="1"/>
  <c r="AE9" i="5" s="1"/>
  <c r="M9" i="5" s="1"/>
  <c r="Z9" i="5"/>
  <c r="AA9" i="5" s="1"/>
  <c r="F9" i="5" s="1"/>
  <c r="AJ8" i="5"/>
  <c r="AL8" i="5" s="1"/>
  <c r="AM8" i="5" s="1"/>
  <c r="O8" i="5" s="1"/>
  <c r="AF8" i="5"/>
  <c r="AH8" i="5" s="1"/>
  <c r="AI8" i="5" s="1"/>
  <c r="N8" i="5" s="1"/>
  <c r="AD8" i="5"/>
  <c r="AE8" i="5" s="1"/>
  <c r="M8" i="5" s="1"/>
  <c r="AB8" i="5"/>
  <c r="AA8" i="5"/>
  <c r="Z8" i="5"/>
  <c r="F8" i="5"/>
  <c r="F76" i="2"/>
  <c r="H76" i="2" s="1"/>
  <c r="L76" i="2" s="1"/>
  <c r="F75" i="2"/>
  <c r="H75" i="2" s="1"/>
  <c r="L75" i="2" s="1"/>
  <c r="F74" i="2"/>
  <c r="H74" i="2" s="1"/>
  <c r="Z44" i="4"/>
  <c r="AA44" i="4" s="1"/>
  <c r="AA43" i="4"/>
  <c r="Z43" i="4"/>
  <c r="AL40" i="4"/>
  <c r="AM40" i="4" s="1"/>
  <c r="AJ40" i="4"/>
  <c r="AF40" i="4"/>
  <c r="AH40" i="4" s="1"/>
  <c r="AI40" i="4" s="1"/>
  <c r="AD40" i="4"/>
  <c r="AE40" i="4" s="1"/>
  <c r="AB40" i="4"/>
  <c r="AA40" i="4"/>
  <c r="Z40" i="4"/>
  <c r="AL39" i="4"/>
  <c r="AM39" i="4" s="1"/>
  <c r="AJ39" i="4"/>
  <c r="AF39" i="4"/>
  <c r="AH39" i="4" s="1"/>
  <c r="AI39" i="4" s="1"/>
  <c r="AD39" i="4"/>
  <c r="AE39" i="4" s="1"/>
  <c r="AB39" i="4"/>
  <c r="AA39" i="4"/>
  <c r="Z39" i="4"/>
  <c r="Z36" i="4"/>
  <c r="AA36" i="4" s="1"/>
  <c r="AA35" i="4"/>
  <c r="Z35" i="4"/>
  <c r="AL33" i="4"/>
  <c r="AM33" i="4" s="1"/>
  <c r="AJ33" i="4"/>
  <c r="AF33" i="4"/>
  <c r="AH33" i="4" s="1"/>
  <c r="AI33" i="4" s="1"/>
  <c r="AD33" i="4"/>
  <c r="AE33" i="4" s="1"/>
  <c r="AB33" i="4"/>
  <c r="AA33" i="4"/>
  <c r="Z33" i="4"/>
  <c r="AL32" i="4"/>
  <c r="AM32" i="4" s="1"/>
  <c r="AJ32" i="4"/>
  <c r="AF32" i="4"/>
  <c r="AH32" i="4" s="1"/>
  <c r="AI32" i="4" s="1"/>
  <c r="AD32" i="4"/>
  <c r="AE32" i="4" s="1"/>
  <c r="AB32" i="4"/>
  <c r="AA32" i="4"/>
  <c r="Z32" i="4"/>
  <c r="AL31" i="4"/>
  <c r="AM31" i="4" s="1"/>
  <c r="AJ31" i="4"/>
  <c r="AF31" i="4"/>
  <c r="AH31" i="4" s="1"/>
  <c r="AI31" i="4" s="1"/>
  <c r="AD31" i="4"/>
  <c r="AE31" i="4" s="1"/>
  <c r="AB31" i="4"/>
  <c r="AA31" i="4"/>
  <c r="Z31" i="4"/>
  <c r="Z24" i="4"/>
  <c r="AA24" i="4" s="1"/>
  <c r="Z23" i="4"/>
  <c r="AA23" i="4" s="1"/>
  <c r="Z22" i="4"/>
  <c r="AA22" i="4" s="1"/>
  <c r="Z21" i="4"/>
  <c r="AA21" i="4" s="1"/>
  <c r="Z20" i="4"/>
  <c r="AA20" i="4" s="1"/>
  <c r="AA19" i="4"/>
  <c r="Z19" i="4"/>
  <c r="AL16" i="4"/>
  <c r="AM16" i="4" s="1"/>
  <c r="AJ16" i="4"/>
  <c r="AF16" i="4"/>
  <c r="AH16" i="4" s="1"/>
  <c r="AI16" i="4" s="1"/>
  <c r="AD16" i="4"/>
  <c r="AE16" i="4" s="1"/>
  <c r="AB16" i="4"/>
  <c r="AA16" i="4"/>
  <c r="Z16" i="4"/>
  <c r="AL15" i="4"/>
  <c r="AM15" i="4" s="1"/>
  <c r="AJ15" i="4"/>
  <c r="AF15" i="4"/>
  <c r="AH15" i="4" s="1"/>
  <c r="AI15" i="4" s="1"/>
  <c r="AD15" i="4"/>
  <c r="AE15" i="4" s="1"/>
  <c r="AB15" i="4"/>
  <c r="AA15" i="4"/>
  <c r="Z15" i="4"/>
  <c r="AL14" i="4"/>
  <c r="AM14" i="4" s="1"/>
  <c r="AJ14" i="4"/>
  <c r="AF14" i="4"/>
  <c r="AH14" i="4" s="1"/>
  <c r="AI14" i="4" s="1"/>
  <c r="AD14" i="4"/>
  <c r="AE14" i="4" s="1"/>
  <c r="AB14" i="4"/>
  <c r="AA14" i="4"/>
  <c r="Z14" i="4"/>
  <c r="AL13" i="4"/>
  <c r="AM13" i="4" s="1"/>
  <c r="AJ13" i="4"/>
  <c r="AF13" i="4"/>
  <c r="AH13" i="4" s="1"/>
  <c r="AI13" i="4" s="1"/>
  <c r="AD13" i="4"/>
  <c r="AE13" i="4" s="1"/>
  <c r="AB13" i="4"/>
  <c r="AA13" i="4"/>
  <c r="Z13" i="4"/>
  <c r="AL12" i="4"/>
  <c r="AM12" i="4" s="1"/>
  <c r="AJ12" i="4"/>
  <c r="AF12" i="4"/>
  <c r="AH12" i="4" s="1"/>
  <c r="AI12" i="4" s="1"/>
  <c r="AD12" i="4"/>
  <c r="AE12" i="4" s="1"/>
  <c r="AB12" i="4"/>
  <c r="AA12" i="4"/>
  <c r="Z12" i="4"/>
  <c r="AJ11" i="4"/>
  <c r="AL11" i="4" s="1"/>
  <c r="AM11" i="4" s="1"/>
  <c r="AH11" i="4"/>
  <c r="AI11" i="4" s="1"/>
  <c r="AF11" i="4"/>
  <c r="AB11" i="4"/>
  <c r="AD11" i="4" s="1"/>
  <c r="AE11" i="4" s="1"/>
  <c r="Z11" i="4"/>
  <c r="AA11" i="4" s="1"/>
  <c r="AJ9" i="4"/>
  <c r="AL9" i="4" s="1"/>
  <c r="AM9" i="4" s="1"/>
  <c r="AH9" i="4"/>
  <c r="AI9" i="4" s="1"/>
  <c r="AF9" i="4"/>
  <c r="AB9" i="4"/>
  <c r="AD9" i="4" s="1"/>
  <c r="AE9" i="4" s="1"/>
  <c r="Z9" i="4"/>
  <c r="AA9" i="4" s="1"/>
  <c r="AJ8" i="4"/>
  <c r="AL8" i="4" s="1"/>
  <c r="AM8" i="4" s="1"/>
  <c r="AH8" i="4"/>
  <c r="AI8" i="4" s="1"/>
  <c r="AF8" i="4"/>
  <c r="AB8" i="4"/>
  <c r="AD8" i="4" s="1"/>
  <c r="AE8" i="4" s="1"/>
  <c r="Z8" i="4"/>
  <c r="AA8" i="4" s="1"/>
  <c r="BA95" i="4"/>
  <c r="BA92" i="4"/>
  <c r="AX92" i="4"/>
  <c r="AY92" i="4" s="1"/>
  <c r="AW92" i="4"/>
  <c r="AI92" i="4"/>
  <c r="AK92" i="4" s="1"/>
  <c r="AF92" i="4"/>
  <c r="AH92" i="4" s="1"/>
  <c r="AL92" i="4" s="1"/>
  <c r="AM92" i="4" s="1"/>
  <c r="AC92" i="4"/>
  <c r="AD92" i="4" s="1"/>
  <c r="Y92" i="4"/>
  <c r="Z92" i="4" s="1"/>
  <c r="AE92" i="4" s="1"/>
  <c r="BA89" i="4"/>
  <c r="AW89" i="4"/>
  <c r="AT89" i="4"/>
  <c r="AX89" i="4" s="1"/>
  <c r="AY89" i="4" s="1"/>
  <c r="AS89" i="4"/>
  <c r="AK89" i="4"/>
  <c r="AI89" i="4"/>
  <c r="AH89" i="4"/>
  <c r="AL89" i="4" s="1"/>
  <c r="AM89" i="4" s="1"/>
  <c r="AF89" i="4"/>
  <c r="AC89" i="4"/>
  <c r="AD89" i="4" s="1"/>
  <c r="Y89" i="4"/>
  <c r="Z89" i="4" s="1"/>
  <c r="AE89" i="4" s="1"/>
  <c r="BE69" i="4"/>
  <c r="BA69" i="4"/>
  <c r="AX69" i="4"/>
  <c r="BB69" i="4" s="1"/>
  <c r="BC69" i="4" s="1"/>
  <c r="AS69" i="4"/>
  <c r="AK68" i="4"/>
  <c r="AI68" i="4"/>
  <c r="AH68" i="4"/>
  <c r="AL68" i="4" s="1"/>
  <c r="AM68" i="4" s="1"/>
  <c r="AF68" i="4"/>
  <c r="AC68" i="4"/>
  <c r="AD68" i="4" s="1"/>
  <c r="Y68" i="4"/>
  <c r="Z68" i="4" s="1"/>
  <c r="AE68" i="4" s="1"/>
  <c r="AS67" i="4"/>
  <c r="AK66" i="4"/>
  <c r="AI66" i="4"/>
  <c r="AH66" i="4"/>
  <c r="AL66" i="4" s="1"/>
  <c r="AM66" i="4" s="1"/>
  <c r="AF66" i="4"/>
  <c r="AC66" i="4"/>
  <c r="AD66" i="4" s="1"/>
  <c r="Y66" i="4"/>
  <c r="Z66" i="4" s="1"/>
  <c r="AZ44" i="4"/>
  <c r="AV44" i="4"/>
  <c r="AR44" i="4"/>
  <c r="AO44" i="4"/>
  <c r="AS44" i="4" s="1"/>
  <c r="AZ43" i="4"/>
  <c r="AV43" i="4"/>
  <c r="AR43" i="4"/>
  <c r="AO43" i="4"/>
  <c r="AS43" i="4" s="1"/>
  <c r="AZ36" i="4"/>
  <c r="AV36" i="4"/>
  <c r="AR36" i="4"/>
  <c r="AO36" i="4"/>
  <c r="AS36" i="4" s="1"/>
  <c r="AZ35" i="4"/>
  <c r="AV35" i="4"/>
  <c r="AR35" i="4"/>
  <c r="AO35" i="4"/>
  <c r="AS35" i="4" s="1"/>
  <c r="AZ20" i="4"/>
  <c r="AV20" i="4"/>
  <c r="AR20" i="4"/>
  <c r="AO20" i="4"/>
  <c r="AS20" i="4" s="1"/>
  <c r="AW20" i="4" s="1"/>
  <c r="AX20" i="4" s="1"/>
  <c r="AZ19" i="4"/>
  <c r="AV19" i="4"/>
  <c r="AR19" i="4"/>
  <c r="AO19" i="4"/>
  <c r="AS19" i="4" s="1"/>
  <c r="AW19" i="4" s="1"/>
  <c r="AX19" i="4" s="1"/>
  <c r="AX69" i="2"/>
  <c r="BA95" i="2"/>
  <c r="R45" i="2" s="1"/>
  <c r="AX92" i="2"/>
  <c r="AW92" i="2"/>
  <c r="N37" i="2" s="1"/>
  <c r="BA92" i="2"/>
  <c r="O37" i="2" s="1"/>
  <c r="AY92" i="2"/>
  <c r="Q48" i="4" l="1"/>
  <c r="Q49" i="4" s="1"/>
  <c r="Q50" i="4" s="1"/>
  <c r="R48" i="4"/>
  <c r="R49" i="4"/>
  <c r="R50" i="4" s="1"/>
  <c r="L74" i="2"/>
  <c r="P9" i="5"/>
  <c r="Q9" i="5" s="1"/>
  <c r="P24" i="5"/>
  <c r="P14" i="5"/>
  <c r="N29" i="5"/>
  <c r="O29" i="5"/>
  <c r="M29" i="5"/>
  <c r="O30" i="5"/>
  <c r="N30" i="5"/>
  <c r="R9" i="5"/>
  <c r="Q18" i="5"/>
  <c r="R18" i="5" s="1"/>
  <c r="P19" i="5"/>
  <c r="P20" i="5"/>
  <c r="P50" i="5"/>
  <c r="Q50" i="5" s="1"/>
  <c r="R50" i="5" s="1"/>
  <c r="Q51" i="5"/>
  <c r="R51" i="5" s="1"/>
  <c r="AL99" i="5"/>
  <c r="AM99" i="5" s="1"/>
  <c r="O48" i="5" s="1"/>
  <c r="R48" i="5" s="1"/>
  <c r="P16" i="5"/>
  <c r="R24" i="5"/>
  <c r="P29" i="5"/>
  <c r="Q29" i="5" s="1"/>
  <c r="R29" i="5" s="1"/>
  <c r="Q30" i="5"/>
  <c r="R30" i="5" s="1"/>
  <c r="P42" i="5"/>
  <c r="Q42" i="5" s="1"/>
  <c r="R42" i="5" s="1"/>
  <c r="R44" i="5"/>
  <c r="L81" i="5"/>
  <c r="H83" i="5"/>
  <c r="L83" i="5" s="1"/>
  <c r="F54" i="5"/>
  <c r="Q14" i="5"/>
  <c r="R14" i="5" s="1"/>
  <c r="Q16" i="5"/>
  <c r="R16" i="5" s="1"/>
  <c r="Q19" i="5"/>
  <c r="R19" i="5" s="1"/>
  <c r="Q20" i="5"/>
  <c r="R20" i="5" s="1"/>
  <c r="P8" i="5"/>
  <c r="P11" i="5"/>
  <c r="Q11" i="5" s="1"/>
  <c r="R11" i="5" s="1"/>
  <c r="P12" i="5"/>
  <c r="Q12" i="5" s="1"/>
  <c r="R12" i="5" s="1"/>
  <c r="Q21" i="5"/>
  <c r="R21" i="5"/>
  <c r="P21" i="5"/>
  <c r="Q22" i="5"/>
  <c r="R22" i="5"/>
  <c r="P22" i="5"/>
  <c r="Q23" i="5"/>
  <c r="R23" i="5"/>
  <c r="P23" i="5"/>
  <c r="P13" i="5"/>
  <c r="Q13" i="5" s="1"/>
  <c r="R13" i="5" s="1"/>
  <c r="P15" i="5"/>
  <c r="Q15" i="5" s="1"/>
  <c r="R15" i="5" s="1"/>
  <c r="AW19" i="5"/>
  <c r="AX19" i="5" s="1"/>
  <c r="AT19" i="5"/>
  <c r="AW20" i="5"/>
  <c r="AX20" i="5" s="1"/>
  <c r="AT20" i="5"/>
  <c r="Q31" i="5"/>
  <c r="R31" i="5" s="1"/>
  <c r="P39" i="5"/>
  <c r="Q39" i="5" s="1"/>
  <c r="R39" i="5" s="1"/>
  <c r="AW42" i="5"/>
  <c r="AX42" i="5" s="1"/>
  <c r="AT42" i="5"/>
  <c r="AP19" i="5"/>
  <c r="AP20" i="5"/>
  <c r="AW43" i="5"/>
  <c r="AX43" i="5" s="1"/>
  <c r="AT43" i="5"/>
  <c r="P46" i="5"/>
  <c r="Q46" i="5" s="1"/>
  <c r="R46" i="5" s="1"/>
  <c r="P47" i="5"/>
  <c r="Q47" i="5" s="1"/>
  <c r="R47" i="5" s="1"/>
  <c r="AW50" i="5"/>
  <c r="AX50" i="5" s="1"/>
  <c r="AT50" i="5"/>
  <c r="AW51" i="5"/>
  <c r="AX51" i="5" s="1"/>
  <c r="AT51" i="5"/>
  <c r="AE75" i="5"/>
  <c r="AL75" i="5"/>
  <c r="AM75" i="5" s="1"/>
  <c r="AP42" i="5"/>
  <c r="AP43" i="5"/>
  <c r="AP50" i="5"/>
  <c r="AP51" i="5"/>
  <c r="AY76" i="5"/>
  <c r="L82" i="5"/>
  <c r="AU96" i="5"/>
  <c r="AP19" i="4"/>
  <c r="AP20" i="4"/>
  <c r="AT19" i="4"/>
  <c r="AT20" i="4"/>
  <c r="AW35" i="4"/>
  <c r="AX35" i="4" s="1"/>
  <c r="AT35" i="4"/>
  <c r="AW43" i="4"/>
  <c r="AX43" i="4" s="1"/>
  <c r="AT43" i="4"/>
  <c r="AW44" i="4"/>
  <c r="AX44" i="4" s="1"/>
  <c r="AT44" i="4"/>
  <c r="AW36" i="4"/>
  <c r="AX36" i="4" s="1"/>
  <c r="AT36" i="4"/>
  <c r="AE66" i="4"/>
  <c r="AP35" i="4"/>
  <c r="AP36" i="4"/>
  <c r="AP43" i="4"/>
  <c r="AP44" i="4"/>
  <c r="AY69" i="4"/>
  <c r="AU89" i="4"/>
  <c r="O40" i="5" l="1"/>
  <c r="O54" i="5" s="1"/>
  <c r="M40" i="5"/>
  <c r="N40" i="5"/>
  <c r="N54" i="5" s="1"/>
  <c r="Q8" i="5"/>
  <c r="M54" i="5" l="1"/>
  <c r="P40" i="5"/>
  <c r="R8" i="5"/>
  <c r="Q40" i="5" l="1"/>
  <c r="P54" i="5"/>
  <c r="AZ44" i="2"/>
  <c r="O44" i="2" s="1"/>
  <c r="AV44" i="2"/>
  <c r="N44" i="2" s="1"/>
  <c r="AR44" i="2"/>
  <c r="M44" i="2" s="1"/>
  <c r="AZ43" i="2"/>
  <c r="O43" i="2" s="1"/>
  <c r="AV43" i="2"/>
  <c r="N43" i="2" s="1"/>
  <c r="AR43" i="2"/>
  <c r="M43" i="2" s="1"/>
  <c r="AZ36" i="2"/>
  <c r="AV36" i="2"/>
  <c r="AR36" i="2"/>
  <c r="AZ35" i="2"/>
  <c r="O35" i="2" s="1"/>
  <c r="AV35" i="2"/>
  <c r="N35" i="2" s="1"/>
  <c r="AR35" i="2"/>
  <c r="M35" i="2" s="1"/>
  <c r="AZ20" i="2"/>
  <c r="O20" i="2" s="1"/>
  <c r="AV20" i="2"/>
  <c r="N20" i="2" s="1"/>
  <c r="AR20" i="2"/>
  <c r="M20" i="2" s="1"/>
  <c r="AZ19" i="2"/>
  <c r="O19" i="2" s="1"/>
  <c r="AV19" i="2"/>
  <c r="N19" i="2" s="1"/>
  <c r="AR19" i="2"/>
  <c r="M19" i="2" s="1"/>
  <c r="BE69" i="2"/>
  <c r="O36" i="2" s="1"/>
  <c r="BA69" i="2"/>
  <c r="N36" i="2" s="1"/>
  <c r="AY69" i="2"/>
  <c r="M36" i="2"/>
  <c r="AS69" i="2"/>
  <c r="F36" i="2" s="1"/>
  <c r="AS67" i="2"/>
  <c r="F24" i="2" s="1"/>
  <c r="BA89" i="2"/>
  <c r="O18" i="2" s="1"/>
  <c r="AW89" i="2"/>
  <c r="N18" i="2" s="1"/>
  <c r="AT89" i="2"/>
  <c r="AX89" i="2" s="1"/>
  <c r="AY89" i="2" s="1"/>
  <c r="AS89" i="2"/>
  <c r="M18" i="2" s="1"/>
  <c r="AI68" i="2"/>
  <c r="AK68" i="2" s="1"/>
  <c r="AF68" i="2"/>
  <c r="AH68" i="2" s="1"/>
  <c r="AC68" i="2"/>
  <c r="AD68" i="2" s="1"/>
  <c r="Y68" i="2"/>
  <c r="Z68" i="2" s="1"/>
  <c r="R40" i="5" l="1"/>
  <c r="R54" i="5" s="1"/>
  <c r="Q54" i="5"/>
  <c r="P55" i="5"/>
  <c r="P56" i="5" s="1"/>
  <c r="P57" i="5" s="1"/>
  <c r="BB69" i="2"/>
  <c r="BC69" i="2" s="1"/>
  <c r="AU89" i="2"/>
  <c r="AL68" i="2"/>
  <c r="AM68" i="2" s="1"/>
  <c r="AE68" i="2"/>
  <c r="AI66" i="2"/>
  <c r="AK66" i="2" s="1"/>
  <c r="AF66" i="2"/>
  <c r="AH66" i="2" s="1"/>
  <c r="AC66" i="2"/>
  <c r="Y66" i="2"/>
  <c r="Z66" i="2" s="1"/>
  <c r="AI92" i="2"/>
  <c r="AK92" i="2" s="1"/>
  <c r="AF92" i="2"/>
  <c r="AH92" i="2" s="1"/>
  <c r="AI89" i="2"/>
  <c r="AK89" i="2" s="1"/>
  <c r="AF89" i="2"/>
  <c r="AH89" i="2" s="1"/>
  <c r="Y92" i="2"/>
  <c r="Z92" i="2" s="1"/>
  <c r="Y89" i="2"/>
  <c r="Z89" i="2" s="1"/>
  <c r="AC92" i="2"/>
  <c r="AD92" i="2" s="1"/>
  <c r="AC89" i="2"/>
  <c r="AD89" i="2" s="1"/>
  <c r="Q37" i="2"/>
  <c r="P18" i="2"/>
  <c r="Q18" i="2" s="1"/>
  <c r="R18" i="2" s="1"/>
  <c r="L47" i="2"/>
  <c r="K47" i="2"/>
  <c r="J47" i="2"/>
  <c r="N33" i="2" l="1"/>
  <c r="M33" i="2"/>
  <c r="O33" i="2"/>
  <c r="Q55" i="5"/>
  <c r="Q56" i="5"/>
  <c r="Q57" i="5" s="1"/>
  <c r="R55" i="5"/>
  <c r="R56" i="5" s="1"/>
  <c r="R57" i="5" s="1"/>
  <c r="AE66" i="2"/>
  <c r="F29" i="2" s="1"/>
  <c r="AL66" i="2"/>
  <c r="AM66" i="2" s="1"/>
  <c r="N29" i="2" s="1"/>
  <c r="AL89" i="2"/>
  <c r="AM89" i="2" s="1"/>
  <c r="AL92" i="2"/>
  <c r="AM92" i="2" s="1"/>
  <c r="O41" i="2" s="1"/>
  <c r="AE89" i="2"/>
  <c r="M30" i="2" s="1"/>
  <c r="P30" i="2" s="1"/>
  <c r="AE92" i="2"/>
  <c r="N41" i="2" l="1"/>
  <c r="Q41" i="2" s="1"/>
  <c r="R41" i="2" s="1"/>
  <c r="O29" i="2"/>
  <c r="M29" i="2"/>
  <c r="O30" i="2"/>
  <c r="N30" i="2"/>
  <c r="Q30" i="2" s="1"/>
  <c r="R30" i="2" l="1"/>
  <c r="Z44" i="2" l="1"/>
  <c r="AA44" i="2" s="1"/>
  <c r="Z43" i="2"/>
  <c r="AA43" i="2" s="1"/>
  <c r="Z36" i="2"/>
  <c r="AA36" i="2" s="1"/>
  <c r="Z35" i="2"/>
  <c r="AA35" i="2" s="1"/>
  <c r="Z24" i="2"/>
  <c r="AA24" i="2" s="1"/>
  <c r="Z23" i="2"/>
  <c r="AA23" i="2" s="1"/>
  <c r="Z22" i="2"/>
  <c r="AA22" i="2" s="1"/>
  <c r="Z21" i="2"/>
  <c r="AA21" i="2" s="1"/>
  <c r="Z20" i="2"/>
  <c r="AA20" i="2" s="1"/>
  <c r="Z19" i="2"/>
  <c r="AA19" i="2" s="1"/>
  <c r="AJ40" i="2"/>
  <c r="AF40" i="2"/>
  <c r="AH40" i="2" s="1"/>
  <c r="AI40" i="2" s="1"/>
  <c r="AB40" i="2"/>
  <c r="AD40" i="2" s="1"/>
  <c r="AE40" i="2" s="1"/>
  <c r="AJ39" i="2"/>
  <c r="AF39" i="2"/>
  <c r="AH39" i="2" s="1"/>
  <c r="AI39" i="2" s="1"/>
  <c r="AB39" i="2"/>
  <c r="AD39" i="2" s="1"/>
  <c r="AE39" i="2" s="1"/>
  <c r="AJ33" i="2"/>
  <c r="AF33" i="2"/>
  <c r="AH33" i="2" s="1"/>
  <c r="AI33" i="2" s="1"/>
  <c r="AB33" i="2"/>
  <c r="AD33" i="2" s="1"/>
  <c r="AE33" i="2" s="1"/>
  <c r="AJ32" i="2"/>
  <c r="AF32" i="2"/>
  <c r="AH32" i="2" s="1"/>
  <c r="AI32" i="2" s="1"/>
  <c r="AB32" i="2"/>
  <c r="AD32" i="2" s="1"/>
  <c r="AE32" i="2" s="1"/>
  <c r="AJ31" i="2"/>
  <c r="AF31" i="2"/>
  <c r="AH31" i="2" s="1"/>
  <c r="AI31" i="2" s="1"/>
  <c r="AB31" i="2"/>
  <c r="AD31" i="2" s="1"/>
  <c r="AE31" i="2" s="1"/>
  <c r="AJ16" i="2"/>
  <c r="AF16" i="2"/>
  <c r="AH16" i="2" s="1"/>
  <c r="AI16" i="2" s="1"/>
  <c r="AB16" i="2"/>
  <c r="AD16" i="2" s="1"/>
  <c r="AE16" i="2" s="1"/>
  <c r="AJ15" i="2"/>
  <c r="AF15" i="2"/>
  <c r="AH15" i="2" s="1"/>
  <c r="AI15" i="2" s="1"/>
  <c r="AB15" i="2"/>
  <c r="AD15" i="2" s="1"/>
  <c r="AE15" i="2" s="1"/>
  <c r="AJ14" i="2"/>
  <c r="AF14" i="2"/>
  <c r="AH14" i="2" s="1"/>
  <c r="AI14" i="2" s="1"/>
  <c r="AB14" i="2"/>
  <c r="AD14" i="2" s="1"/>
  <c r="AE14" i="2" s="1"/>
  <c r="AJ13" i="2"/>
  <c r="AF13" i="2"/>
  <c r="AH13" i="2" s="1"/>
  <c r="AI13" i="2" s="1"/>
  <c r="AB13" i="2"/>
  <c r="AD13" i="2" s="1"/>
  <c r="AE13" i="2" s="1"/>
  <c r="AJ12" i="2"/>
  <c r="AF12" i="2"/>
  <c r="AH12" i="2" s="1"/>
  <c r="AI12" i="2" s="1"/>
  <c r="AB12" i="2"/>
  <c r="AD12" i="2" s="1"/>
  <c r="AE12" i="2" s="1"/>
  <c r="AJ11" i="2"/>
  <c r="AF11" i="2"/>
  <c r="AH11" i="2" s="1"/>
  <c r="AI11" i="2" s="1"/>
  <c r="AB11" i="2"/>
  <c r="AD11" i="2" s="1"/>
  <c r="AE11" i="2" s="1"/>
  <c r="AJ9" i="2"/>
  <c r="AJ8" i="2"/>
  <c r="AF9" i="2"/>
  <c r="AF8" i="2"/>
  <c r="AB9" i="2"/>
  <c r="AB8" i="2"/>
  <c r="Z40" i="2"/>
  <c r="AA40" i="2" s="1"/>
  <c r="Z39" i="2"/>
  <c r="AA39" i="2" s="1"/>
  <c r="F39" i="2" s="1"/>
  <c r="Z33" i="2"/>
  <c r="AA33" i="2" s="1"/>
  <c r="Z32" i="2"/>
  <c r="AA32" i="2" s="1"/>
  <c r="Z31" i="2"/>
  <c r="AA31" i="2" s="1"/>
  <c r="Z16" i="2"/>
  <c r="AA16" i="2" s="1"/>
  <c r="Z15" i="2"/>
  <c r="AA15" i="2" s="1"/>
  <c r="Z14" i="2"/>
  <c r="AA14" i="2" s="1"/>
  <c r="Z13" i="2"/>
  <c r="AA13" i="2" s="1"/>
  <c r="Z12" i="2"/>
  <c r="AA12" i="2" s="1"/>
  <c r="Z11" i="2"/>
  <c r="AA11" i="2" s="1"/>
  <c r="F11" i="2" s="1"/>
  <c r="Z9" i="2"/>
  <c r="AA9" i="2" s="1"/>
  <c r="F9" i="2" s="1"/>
  <c r="Z8" i="2"/>
  <c r="AA8" i="2" s="1"/>
  <c r="F8" i="2" s="1"/>
  <c r="P29" i="2" l="1"/>
  <c r="AL13" i="2"/>
  <c r="AM13" i="2" s="1"/>
  <c r="O13" i="2" s="1"/>
  <c r="N13" i="2"/>
  <c r="M13" i="2"/>
  <c r="F13" i="2"/>
  <c r="AL12" i="2"/>
  <c r="AM12" i="2" s="1"/>
  <c r="O12" i="2" s="1"/>
  <c r="N12" i="2"/>
  <c r="M12" i="2"/>
  <c r="F12" i="2"/>
  <c r="Q29" i="2" l="1"/>
  <c r="P12" i="2"/>
  <c r="Q12" i="2" s="1"/>
  <c r="R12" i="2" s="1"/>
  <c r="P13" i="2"/>
  <c r="Q13" i="2" s="1"/>
  <c r="R13" i="2" s="1"/>
  <c r="R29" i="2" l="1"/>
  <c r="H47" i="2" l="1"/>
  <c r="I47" i="2"/>
  <c r="G47" i="2"/>
  <c r="AO44" i="2"/>
  <c r="AO43" i="2"/>
  <c r="AO36" i="2"/>
  <c r="AO35" i="2"/>
  <c r="AO20" i="2"/>
  <c r="AO19" i="2"/>
  <c r="AS19" i="2" s="1"/>
  <c r="AL40" i="2"/>
  <c r="AM40" i="2" s="1"/>
  <c r="O40" i="2" s="1"/>
  <c r="AL39" i="2"/>
  <c r="AM39" i="2" s="1"/>
  <c r="O39" i="2" s="1"/>
  <c r="AL33" i="2"/>
  <c r="AM33" i="2" s="1"/>
  <c r="AL32" i="2"/>
  <c r="AM32" i="2" s="1"/>
  <c r="O32" i="2" s="1"/>
  <c r="AL31" i="2"/>
  <c r="AM31" i="2" s="1"/>
  <c r="O31" i="2" s="1"/>
  <c r="AL16" i="2"/>
  <c r="AM16" i="2" s="1"/>
  <c r="O16" i="2" s="1"/>
  <c r="AL15" i="2"/>
  <c r="AM15" i="2" s="1"/>
  <c r="O15" i="2" s="1"/>
  <c r="AL14" i="2"/>
  <c r="AM14" i="2" s="1"/>
  <c r="O14" i="2" s="1"/>
  <c r="AL11" i="2"/>
  <c r="AM11" i="2" s="1"/>
  <c r="O11" i="2" s="1"/>
  <c r="N40" i="2"/>
  <c r="N39" i="2"/>
  <c r="N32" i="2"/>
  <c r="N31" i="2"/>
  <c r="N16" i="2"/>
  <c r="N15" i="2"/>
  <c r="N14" i="2"/>
  <c r="N11" i="2"/>
  <c r="M40" i="2"/>
  <c r="M39" i="2"/>
  <c r="M32" i="2"/>
  <c r="M31" i="2"/>
  <c r="M16" i="2"/>
  <c r="M15" i="2"/>
  <c r="M14" i="2"/>
  <c r="M11" i="2"/>
  <c r="AL9" i="2"/>
  <c r="AM9" i="2" s="1"/>
  <c r="O9" i="2" s="1"/>
  <c r="AH9" i="2"/>
  <c r="AI9" i="2" s="1"/>
  <c r="N9" i="2" s="1"/>
  <c r="AD9" i="2"/>
  <c r="AE9" i="2" s="1"/>
  <c r="M9" i="2" s="1"/>
  <c r="AL8" i="2"/>
  <c r="AM8" i="2" s="1"/>
  <c r="O8" i="2" s="1"/>
  <c r="AH8" i="2"/>
  <c r="AI8" i="2" s="1"/>
  <c r="N8" i="2" s="1"/>
  <c r="AD8" i="2"/>
  <c r="AE8" i="2" s="1"/>
  <c r="M8" i="2" s="1"/>
  <c r="F44" i="2"/>
  <c r="F43" i="2"/>
  <c r="F35" i="2"/>
  <c r="F23" i="2"/>
  <c r="F21" i="2"/>
  <c r="F22" i="2"/>
  <c r="F20" i="2"/>
  <c r="F19" i="2"/>
  <c r="F40" i="2"/>
  <c r="F33" i="2"/>
  <c r="F32" i="2"/>
  <c r="P32" i="2" s="1"/>
  <c r="F31" i="2"/>
  <c r="F16" i="2"/>
  <c r="F15" i="2"/>
  <c r="F14" i="2"/>
  <c r="AS20" i="2" l="1"/>
  <c r="AP20" i="2"/>
  <c r="AS36" i="2"/>
  <c r="AP36" i="2"/>
  <c r="AS44" i="2"/>
  <c r="AP44" i="2"/>
  <c r="AW19" i="2"/>
  <c r="AX19" i="2" s="1"/>
  <c r="AT19" i="2"/>
  <c r="AS35" i="2"/>
  <c r="AP35" i="2"/>
  <c r="AS43" i="2"/>
  <c r="AP43" i="2"/>
  <c r="Q32" i="2"/>
  <c r="P44" i="2"/>
  <c r="Q44" i="2" s="1"/>
  <c r="R44" i="2" s="1"/>
  <c r="P36" i="2"/>
  <c r="P20" i="2"/>
  <c r="Q20" i="2" s="1"/>
  <c r="R20" i="2" s="1"/>
  <c r="R32" i="2"/>
  <c r="P31" i="2"/>
  <c r="Q31" i="2" s="1"/>
  <c r="R31" i="2" s="1"/>
  <c r="P33" i="2"/>
  <c r="Q33" i="2" s="1"/>
  <c r="R33" i="2" s="1"/>
  <c r="P40" i="2"/>
  <c r="Q40" i="2" s="1"/>
  <c r="R40" i="2" s="1"/>
  <c r="P39" i="2"/>
  <c r="Q39" i="2" s="1"/>
  <c r="R39" i="2" s="1"/>
  <c r="R22" i="2"/>
  <c r="P22" i="2"/>
  <c r="Q22" i="2"/>
  <c r="Q23" i="2"/>
  <c r="R23" i="2"/>
  <c r="P23" i="2"/>
  <c r="P9" i="2"/>
  <c r="Q9" i="2" s="1"/>
  <c r="R9" i="2" s="1"/>
  <c r="Q21" i="2"/>
  <c r="R21" i="2"/>
  <c r="P21" i="2"/>
  <c r="R24" i="2"/>
  <c r="P24" i="2"/>
  <c r="Q24" i="2"/>
  <c r="Q36" i="2"/>
  <c r="R36" i="2" s="1"/>
  <c r="AP19" i="2"/>
  <c r="P8" i="2"/>
  <c r="Q8" i="2" s="1"/>
  <c r="R8" i="2" s="1"/>
  <c r="P19" i="2"/>
  <c r="Q19" i="2" s="1"/>
  <c r="R19" i="2" s="1"/>
  <c r="P35" i="2"/>
  <c r="Q35" i="2" s="1"/>
  <c r="R35" i="2" s="1"/>
  <c r="P43" i="2"/>
  <c r="Q43" i="2" s="1"/>
  <c r="R43" i="2" s="1"/>
  <c r="P15" i="2"/>
  <c r="Q15" i="2" s="1"/>
  <c r="P14" i="2"/>
  <c r="Q14" i="2" s="1"/>
  <c r="R14" i="2" s="1"/>
  <c r="P16" i="2"/>
  <c r="Q16" i="2" s="1"/>
  <c r="R16" i="2" s="1"/>
  <c r="M47" i="2"/>
  <c r="N47" i="2"/>
  <c r="O47" i="2"/>
  <c r="P11" i="2"/>
  <c r="Q11" i="2" s="1"/>
  <c r="R11" i="2" s="1"/>
  <c r="AW43" i="2" l="1"/>
  <c r="AX43" i="2" s="1"/>
  <c r="AT43" i="2"/>
  <c r="AW35" i="2"/>
  <c r="AX35" i="2" s="1"/>
  <c r="AT35" i="2"/>
  <c r="AW44" i="2"/>
  <c r="AX44" i="2" s="1"/>
  <c r="AT44" i="2"/>
  <c r="AW36" i="2"/>
  <c r="AX36" i="2" s="1"/>
  <c r="AT36" i="2"/>
  <c r="AW20" i="2"/>
  <c r="AX20" i="2" s="1"/>
  <c r="AT20" i="2"/>
  <c r="F47" i="2"/>
  <c r="R15" i="2"/>
  <c r="R47" i="2" s="1"/>
  <c r="R48" i="2" s="1"/>
  <c r="R49" i="2" s="1"/>
  <c r="R50" i="2" s="1"/>
  <c r="Q47" i="2"/>
  <c r="Q48" i="2" s="1"/>
  <c r="Q49" i="2" s="1"/>
  <c r="Q50" i="2" s="1"/>
  <c r="P47" i="2"/>
  <c r="P48" i="2" s="1"/>
  <c r="P49" i="2" l="1"/>
  <c r="P50" i="2" s="1"/>
  <c r="E47" i="2"/>
  <c r="D47" i="2"/>
</calcChain>
</file>

<file path=xl/sharedStrings.xml><?xml version="1.0" encoding="utf-8"?>
<sst xmlns="http://schemas.openxmlformats.org/spreadsheetml/2006/main" count="1789" uniqueCount="301">
  <si>
    <t>อัตรา</t>
  </si>
  <si>
    <t>หมายเหตุ</t>
  </si>
  <si>
    <t>เพิ่ม/ลด</t>
  </si>
  <si>
    <t xml:space="preserve"> -</t>
  </si>
  <si>
    <t>สำนักงานปลัด อบต. (01)</t>
  </si>
  <si>
    <t>พนักงานจ้าง</t>
  </si>
  <si>
    <t>ผู้ช่วยเจ้าพนักงานพัฒนาชุมชน</t>
  </si>
  <si>
    <t>ผู้ช่วยเจ้าหน้าที่ธุรการ</t>
  </si>
  <si>
    <t>นักการภารโรง</t>
  </si>
  <si>
    <t>คนงานทั่วไป</t>
  </si>
  <si>
    <t>พนักงานขับรถยนต์</t>
  </si>
  <si>
    <t>ยาม</t>
  </si>
  <si>
    <t>ผู้ช่วยเจ้าพนักงานการเงินและบัญชี</t>
  </si>
  <si>
    <t>ผู้ช่วยเจ้าพนักงานจัดเก็บรายได้</t>
  </si>
  <si>
    <t>กองช่าง (05)</t>
  </si>
  <si>
    <t>ผู้ช่วยช่างไฟฟ้า</t>
  </si>
  <si>
    <t>รวม</t>
  </si>
  <si>
    <t>ที่</t>
  </si>
  <si>
    <t>ชื่อสายงาน</t>
  </si>
  <si>
    <t>ระดับ</t>
  </si>
  <si>
    <t>ตำแหน่ง</t>
  </si>
  <si>
    <t>จำนวน</t>
  </si>
  <si>
    <t>ทั้งหมด</t>
  </si>
  <si>
    <t>จำนวน (คน)</t>
  </si>
  <si>
    <t>เงินเดือน (1)</t>
  </si>
  <si>
    <t>อัตรากำลังคน</t>
  </si>
  <si>
    <t>ภาระค่าใช้จ่าย</t>
  </si>
  <si>
    <t>ที่เพิ่มขึ้น (2)</t>
  </si>
  <si>
    <t>ค่าใช้จ่ายรวม (3)</t>
  </si>
  <si>
    <t>ประมาณการประโยชน์ตอบแทนอื่น 20%</t>
  </si>
  <si>
    <t>รวมเป็นค่าใช้จ่ายบุคคลทั้งสิ้น</t>
  </si>
  <si>
    <t>คิดเป็นร้อยละ 40 ของงบประมาณรายจ่ายประจำปี</t>
  </si>
  <si>
    <t>นิติกร</t>
  </si>
  <si>
    <t>นักพัฒนาชุมชน</t>
  </si>
  <si>
    <t>นักบริหารงานช่าง (ผอ.กองช่าง)</t>
  </si>
  <si>
    <t>นายช่างโยธา</t>
  </si>
  <si>
    <t>นักวิชาการเงินและบัญชี</t>
  </si>
  <si>
    <t>เจ้าพนักงานจัดเก็บรายได้</t>
  </si>
  <si>
    <t>เงินเดือน</t>
  </si>
  <si>
    <t>ปัจจุบัน</t>
  </si>
  <si>
    <t>ที่คาดว่าจะต้องใช้</t>
  </si>
  <si>
    <t>อัตราตำแหน่ง</t>
  </si>
  <si>
    <t>ที่มีอยู่</t>
  </si>
  <si>
    <t>ทั้งปี (1)</t>
  </si>
  <si>
    <t>ส่วนต่าง</t>
  </si>
  <si>
    <t>12 เดือน</t>
  </si>
  <si>
    <t>ปัดเศษ</t>
  </si>
  <si>
    <t>ค่าตอบแทนเดิม</t>
  </si>
  <si>
    <t>เลื่อน 4%</t>
  </si>
  <si>
    <t>ภาระค่าใช้จ่ายที่เพิ่มขึ้นของพนักงานส่วนตำบล (2)</t>
  </si>
  <si>
    <t>นักบริหารงานทั่วไป (หน.สป.)</t>
  </si>
  <si>
    <t>เงินประจำ</t>
  </si>
  <si>
    <t>ศูนย์พัฒนาเด็กเล็ก</t>
  </si>
  <si>
    <t>ครู</t>
  </si>
  <si>
    <t>ผู้ช่วยครูผู้ดูแลเด็ก</t>
  </si>
  <si>
    <t>ว่างเดิม</t>
  </si>
  <si>
    <t>งด.ต่ำสุด</t>
  </si>
  <si>
    <t>งด.สูงสุด</t>
  </si>
  <si>
    <t>ผลต่าง</t>
  </si>
  <si>
    <t>ลด 1 ขั้น</t>
  </si>
  <si>
    <t>หาร 2</t>
  </si>
  <si>
    <t>คูณ 12</t>
  </si>
  <si>
    <t>งด.เดิม</t>
  </si>
  <si>
    <t>ปลัด อบต. (นักบริหารงานท้องถิ่น)</t>
  </si>
  <si>
    <t>รองปลัด อบต. (นักบริหารงานท้องถิ่น)</t>
  </si>
  <si>
    <t>ต้น</t>
  </si>
  <si>
    <t>ปก.</t>
  </si>
  <si>
    <t>นักจัดการงานทั่วไป</t>
  </si>
  <si>
    <t>นักทรัพยากรบุคคล</t>
  </si>
  <si>
    <t>นักวิเคราะห์นโยบายและแผน</t>
  </si>
  <si>
    <t>เจ้าพนักงานการเงินและบัญชี</t>
  </si>
  <si>
    <t>ปง.</t>
  </si>
  <si>
    <t>ชง.</t>
  </si>
  <si>
    <t>เจ้าพนักงานพัสดุ</t>
  </si>
  <si>
    <t>ชก.</t>
  </si>
  <si>
    <t>ผู้ช่วยนายช่างโยธา</t>
  </si>
  <si>
    <t>คศ.1</t>
  </si>
  <si>
    <t>รวมเงินเดือน</t>
  </si>
  <si>
    <t>เพิ่ม 1 ขั้น</t>
  </si>
  <si>
    <t>ค่าตอบแทน</t>
  </si>
  <si>
    <t>และอื่นๆ</t>
  </si>
  <si>
    <t>ทั้งสิ้น</t>
  </si>
  <si>
    <t>นักบริหารงานการคลัง (ผอ.กองคลัง)</t>
  </si>
  <si>
    <t>ช่องสี</t>
  </si>
  <si>
    <t>ช่องที่ใส่สี ตัวเลขจะคำนวนมาให้แล้ว</t>
  </si>
  <si>
    <t>ส่วนช่องสีขาวหรือไม่ได้ใส่สี  *** จะต้องใส่ตัวเลขเอาเอง ***</t>
  </si>
  <si>
    <r>
      <rPr>
        <b/>
        <u/>
        <sz val="14"/>
        <color theme="1"/>
        <rFont val="TH SarabunIT๙"/>
        <family val="2"/>
      </rPr>
      <t>หมายเหตุ</t>
    </r>
    <r>
      <rPr>
        <b/>
        <sz val="14"/>
        <color theme="1"/>
        <rFont val="TH SarabunIT๙"/>
        <family val="2"/>
      </rPr>
      <t xml:space="preserve">  ตารางด้านซ้ายมือ</t>
    </r>
  </si>
  <si>
    <t>โดยตารางด้านซ้ายมือนี้</t>
  </si>
  <si>
    <t xml:space="preserve">ตัวเลขจะเท่ากับช่องสี </t>
  </si>
  <si>
    <t>ตัวเลขจะเท่ากับช่องสี</t>
  </si>
  <si>
    <r>
      <t xml:space="preserve">   ด้านขวามือ  (เมื่อท่านคำนวนด้านขวามือเสร็จแล้ว  ตัวเลขจะนำมาใส่ในช่อง </t>
    </r>
    <r>
      <rPr>
        <b/>
        <sz val="14"/>
        <color theme="1"/>
        <rFont val="TH SarabunIT๙"/>
        <family val="2"/>
      </rPr>
      <t>"เงินเดือน (1)"</t>
    </r>
    <r>
      <rPr>
        <sz val="14"/>
        <color theme="1"/>
        <rFont val="TH SarabunIT๙"/>
        <family val="2"/>
      </rPr>
      <t xml:space="preserve"> ด้านซ้ายมือให้โดยอัตโนมัติ)</t>
    </r>
  </si>
  <si>
    <r>
      <rPr>
        <b/>
        <sz val="14"/>
        <color theme="1"/>
        <rFont val="TH SarabunIT๙"/>
        <family val="2"/>
      </rPr>
      <t xml:space="preserve">เป็นหัวใจหลัก </t>
    </r>
    <r>
      <rPr>
        <sz val="14"/>
        <color theme="1"/>
        <rFont val="TH SarabunIT๙"/>
        <family val="2"/>
      </rPr>
      <t>ที่จะนำมาคำนวน เพื่อให้ได้ตัวเลขที่ถูกต้อง เมื่อคำนวนเรียบร้อยแล้ว ตัวเลขที่ได้จะนำไปใส่ในช่องซ้ายมือให้โดยอัตโนมัติ</t>
    </r>
  </si>
  <si>
    <t xml:space="preserve">  *** คำนวนมาให้แล้ว ***  ไม่ต้องไปทำอะไรกับช่องนี้</t>
  </si>
  <si>
    <t xml:space="preserve">   ตัวเลขในช่องนี้ จะเท่ากับตัวเลขในช่องอื่น ๆ อีกหลายช่อง  *** ไม่ต้องไปทำอะไรกับช่องนี้ ***</t>
  </si>
  <si>
    <r>
      <t xml:space="preserve">  ด้านซ้ายมือ (หรือช่อง </t>
    </r>
    <r>
      <rPr>
        <b/>
        <sz val="14"/>
        <color theme="1"/>
        <rFont val="TH SarabunIT๙"/>
        <family val="2"/>
      </rPr>
      <t>"เงินเดือน (1)"</t>
    </r>
    <r>
      <rPr>
        <sz val="14"/>
        <color theme="1"/>
        <rFont val="TH SarabunIT๙"/>
        <family val="2"/>
      </rPr>
      <t>)</t>
    </r>
  </si>
  <si>
    <r>
      <t xml:space="preserve">  ด้านซ้ายมือ (หรือช่อง </t>
    </r>
    <r>
      <rPr>
        <b/>
        <sz val="14"/>
        <color theme="1"/>
        <rFont val="TH SarabunIT๙"/>
        <family val="2"/>
      </rPr>
      <t>"ภาระค่าใช้จ่ายที่เพิ่มขึ้น (2) ปี 2561"</t>
    </r>
    <r>
      <rPr>
        <sz val="14"/>
        <color theme="1"/>
        <rFont val="TH SarabunIT๙"/>
        <family val="2"/>
      </rPr>
      <t>)</t>
    </r>
  </si>
  <si>
    <r>
      <t xml:space="preserve">  ด้านซ้ายมือ (หรือช่อง </t>
    </r>
    <r>
      <rPr>
        <b/>
        <sz val="14"/>
        <color theme="1"/>
        <rFont val="TH SarabunIT๙"/>
        <family val="2"/>
      </rPr>
      <t>"ภาระค่าใช้จ่ายที่เพิ่มขึ้น (2) ปี 2562"</t>
    </r>
    <r>
      <rPr>
        <sz val="14"/>
        <color theme="1"/>
        <rFont val="TH SarabunIT๙"/>
        <family val="2"/>
      </rPr>
      <t>)</t>
    </r>
  </si>
  <si>
    <r>
      <t xml:space="preserve">  ด้านซ้ายมือ (หรือช่อง </t>
    </r>
    <r>
      <rPr>
        <b/>
        <sz val="14"/>
        <color theme="1"/>
        <rFont val="TH SarabunIT๙"/>
        <family val="2"/>
      </rPr>
      <t>"ภาระค่าใช้จ่ายที่เพิ่มขึ้น (2) ปี 2563"</t>
    </r>
    <r>
      <rPr>
        <sz val="14"/>
        <color theme="1"/>
        <rFont val="TH SarabunIT๙"/>
        <family val="2"/>
      </rPr>
      <t>)</t>
    </r>
  </si>
  <si>
    <t xml:space="preserve"> *** ต้องใส่ตัวเลขเอาเอง ***</t>
  </si>
  <si>
    <r>
      <rPr>
        <b/>
        <u/>
        <sz val="14"/>
        <color theme="1"/>
        <rFont val="TH SarabunIT๙"/>
        <family val="2"/>
      </rPr>
      <t>หมายเหตุ</t>
    </r>
    <r>
      <rPr>
        <b/>
        <sz val="14"/>
        <color theme="1"/>
        <rFont val="TH SarabunIT๙"/>
        <family val="2"/>
      </rPr>
      <t xml:space="preserve">   ตามตารางนี้</t>
    </r>
  </si>
  <si>
    <r>
      <t>ภาระค่าใช้จ่ายของ</t>
    </r>
    <r>
      <rPr>
        <b/>
        <sz val="13"/>
        <color theme="1"/>
        <rFont val="TH SarabunIT๙"/>
        <family val="2"/>
      </rPr>
      <t>พนักงานจ้างตามภารกิจ</t>
    </r>
    <r>
      <rPr>
        <sz val="13"/>
        <color theme="1"/>
        <rFont val="TH SarabunIT๙"/>
        <family val="2"/>
      </rPr>
      <t xml:space="preserve"> (2)</t>
    </r>
  </si>
  <si>
    <r>
      <t>ภาระค่าใช้จ่ายที่เพิ่มขึ้นของ</t>
    </r>
    <r>
      <rPr>
        <b/>
        <sz val="13"/>
        <color theme="1"/>
        <rFont val="TH SarabunIT๙"/>
        <family val="2"/>
      </rPr>
      <t>พนักงานส่วนตำบล</t>
    </r>
    <r>
      <rPr>
        <sz val="13"/>
        <color theme="1"/>
        <rFont val="TH SarabunIT๙"/>
        <family val="2"/>
      </rPr>
      <t xml:space="preserve"> (2)</t>
    </r>
  </si>
  <si>
    <t>การคำนวนตาม (7)</t>
  </si>
  <si>
    <t>กองคลัง (04)</t>
  </si>
  <si>
    <t>ค่า</t>
  </si>
  <si>
    <t>ตอบแทนเดิม</t>
  </si>
  <si>
    <t>ตอบแทนใหม่</t>
  </si>
  <si>
    <t xml:space="preserve"> </t>
  </si>
  <si>
    <t>เงินค่า</t>
  </si>
  <si>
    <t>ตอบแทนฯ</t>
  </si>
  <si>
    <t>กำหนดเพิ่ม</t>
  </si>
  <si>
    <t>นายช่างเขียนแบบ</t>
  </si>
  <si>
    <t>ผู้ช่วยเจ้าพนักงานพัสดุ</t>
  </si>
  <si>
    <t>ต่ำสุด</t>
  </si>
  <si>
    <t>สูงสุด</t>
  </si>
  <si>
    <t>ผลต่างเงินเดือน 1 ขั้น</t>
  </si>
  <si>
    <t>คำนวนมาให้แล้ว เพื่อนำไปใส่ในช่องสี</t>
  </si>
  <si>
    <t>ภาระค่าใช้จ่ายที่เพิ่มขึ้น (2) ปีถัดไป</t>
  </si>
  <si>
    <r>
      <t>ภาระค่าใช้จ่ายที่เพิ่มขึ้นของ</t>
    </r>
    <r>
      <rPr>
        <b/>
        <sz val="13"/>
        <color theme="1"/>
        <rFont val="TH SarabunIT๙"/>
        <family val="2"/>
      </rPr>
      <t>พนักงานจ้าง</t>
    </r>
    <r>
      <rPr>
        <sz val="13"/>
        <color theme="1"/>
        <rFont val="TH SarabunIT๙"/>
        <family val="2"/>
      </rPr>
      <t xml:space="preserve"> (2)</t>
    </r>
  </si>
  <si>
    <r>
      <t>ภาระค่าใช้จ่ายที่เพิ่มขึ้นของ</t>
    </r>
    <r>
      <rPr>
        <b/>
        <sz val="13"/>
        <color theme="1"/>
        <rFont val="TH SarabunIT๙"/>
        <family val="2"/>
      </rPr>
      <t xml:space="preserve">พนักงานส่วนตำบล </t>
    </r>
    <r>
      <rPr>
        <sz val="13"/>
        <color theme="1"/>
        <rFont val="TH SarabunIT๙"/>
        <family val="2"/>
      </rPr>
      <t>(2)</t>
    </r>
  </si>
  <si>
    <r>
      <t xml:space="preserve">   ด้านขวามือ  (เมื่อท่านคำนวนด้านขวามือเสร็จแล้ว  ตัวเลขจะนำมาใส่ในช่อง </t>
    </r>
    <r>
      <rPr>
        <b/>
        <sz val="13.8"/>
        <color theme="1"/>
        <rFont val="TH SarabunIT๙"/>
        <family val="2"/>
      </rPr>
      <t>"ภาระค่าใช้จ่ายที่เพิ่มขึ้น (2) ปี 2561"</t>
    </r>
    <r>
      <rPr>
        <sz val="13.8"/>
        <color theme="1"/>
        <rFont val="TH SarabunIT๙"/>
        <family val="2"/>
      </rPr>
      <t xml:space="preserve"> ด้านซ้ายมือให้โดยอัตโนมัติ)</t>
    </r>
  </si>
  <si>
    <r>
      <t xml:space="preserve">   ด้านขวามือ  (เมื่อท่านคำนวนด้านขวามือเสร็จแล้ว  ตัวเลขจะนำมาใส่ในช่อง </t>
    </r>
    <r>
      <rPr>
        <b/>
        <sz val="13.8"/>
        <color theme="1"/>
        <rFont val="TH SarabunIT๙"/>
        <family val="2"/>
      </rPr>
      <t>"ภาระค่าใช้จ่ายที่เพิ่มขึ้น (2) ปี 2562"</t>
    </r>
    <r>
      <rPr>
        <sz val="13.8"/>
        <color theme="1"/>
        <rFont val="TH SarabunIT๙"/>
        <family val="2"/>
      </rPr>
      <t xml:space="preserve"> ด้านซ้ายมือให้โดยอัตโนมัติ)</t>
    </r>
  </si>
  <si>
    <r>
      <t xml:space="preserve">   ด้านขวามือ  (เมื่อท่านคำนวนด้านขวามือเสร็จแล้ว  ตัวเลขจะนำมาใส่ในช่อง </t>
    </r>
    <r>
      <rPr>
        <b/>
        <sz val="13.8"/>
        <color theme="1"/>
        <rFont val="TH SarabunIT๙"/>
        <family val="2"/>
      </rPr>
      <t>"ภาระค่าใช้จ่ายที่เพิ่มขึ้น (2) ปี 2563"</t>
    </r>
    <r>
      <rPr>
        <sz val="13.8"/>
        <color theme="1"/>
        <rFont val="TH SarabunIT๙"/>
        <family val="2"/>
      </rPr>
      <t xml:space="preserve"> ด้านซ้ายมือให้โดยอัตโนมัติ)</t>
    </r>
  </si>
  <si>
    <t>(ด้านซ้ายมือ)</t>
  </si>
  <si>
    <t>(ด้านขวามือ)</t>
  </si>
  <si>
    <t>** ตารางนี้ **</t>
  </si>
  <si>
    <t>เป็นหัวใจหลักที่จะนำมาคำนวน</t>
  </si>
  <si>
    <t>** ในการคำนวน **</t>
  </si>
  <si>
    <t>ให้ใส่ตัวเลขเฉพาะช่องที่ไม่ใส่สี หรือ ช่องสีขาวเท่านั้น</t>
  </si>
  <si>
    <t>ความหมายของช่องสีต่างๆ มาด้วยแล้ว **</t>
  </si>
  <si>
    <r>
      <t>วิธีการคำนวน</t>
    </r>
    <r>
      <rPr>
        <b/>
        <sz val="14"/>
        <color theme="1"/>
        <rFont val="TH SarabunIT๙"/>
        <family val="2"/>
      </rPr>
      <t xml:space="preserve">  (กรณีมีผู้ดำรงตำแหน่ง)</t>
    </r>
  </si>
  <si>
    <t>ตารางนี้ใช้คำนวนสำหรับพนักงานจ้างตามภารกิจ</t>
  </si>
  <si>
    <r>
      <t>วิธีการคำนวน</t>
    </r>
    <r>
      <rPr>
        <sz val="14"/>
        <color theme="1"/>
        <rFont val="TH SarabunIT๙"/>
        <family val="2"/>
      </rPr>
      <t xml:space="preserve">   </t>
    </r>
    <r>
      <rPr>
        <b/>
        <sz val="14"/>
        <color theme="1"/>
        <rFont val="TH SarabunIT๙"/>
        <family val="2"/>
      </rPr>
      <t>(กรณีเป็นตำแหน่งว่าง จากแผนอัตรากำลังเดิม)</t>
    </r>
  </si>
  <si>
    <t>เงินประจำตำแหน่ง ค่าตอบแทน และเงินเพิ่มอื่นๆ</t>
  </si>
  <si>
    <r>
      <t>วิธีการคำนวน</t>
    </r>
    <r>
      <rPr>
        <sz val="14"/>
        <color theme="1"/>
        <rFont val="TH SarabunIT๙"/>
        <family val="2"/>
      </rPr>
      <t xml:space="preserve">   </t>
    </r>
    <r>
      <rPr>
        <b/>
        <sz val="14"/>
        <color theme="1"/>
        <rFont val="TH SarabunIT๙"/>
        <family val="2"/>
      </rPr>
      <t>(กรณีกำหนดตำแหน่งใหม่)</t>
    </r>
  </si>
  <si>
    <t>*** ตารางนี้สำหรับพนักงานส่วนตำบล ***</t>
  </si>
  <si>
    <t>เงินเดือน เงินประจำตำแหน่ง ค่าตอบแทน และเงินเพิ่มอื่นๆ นำไปใส่ในช่อง (1)</t>
  </si>
  <si>
    <r>
      <t xml:space="preserve">เงินเดือน เงินประจำตำแหน่ง ค่าตอบแทนและเงินเพิ่มอื่นๆ นำไปใส่ในช่อง (2) </t>
    </r>
    <r>
      <rPr>
        <b/>
        <sz val="13"/>
        <color theme="1"/>
        <rFont val="TH SarabunIT๙"/>
        <family val="2"/>
      </rPr>
      <t>** ใส่ให้ตรงกับปีที่เพิ่มตำแหน่ง **</t>
    </r>
  </si>
  <si>
    <t>เงินเดือน เงินประจำตำแหน่ง ค่าตอบแทน และเงินเพิ่มอื่น ๆ</t>
  </si>
  <si>
    <t>ค่าแทนแทน/</t>
  </si>
  <si>
    <t>เงินเพิ่มอื่นๆ</t>
  </si>
  <si>
    <r>
      <t xml:space="preserve">  ด้านซ้ายมือ (หรือช่อง </t>
    </r>
    <r>
      <rPr>
        <b/>
        <sz val="14"/>
        <color theme="1"/>
        <rFont val="TH SarabunIT๙"/>
        <family val="2"/>
      </rPr>
      <t>"ภาระค่าใช้จ่ายที่เพิ่มขึ้น (2) ปี 2561 , 2562 , 2563"</t>
    </r>
    <r>
      <rPr>
        <sz val="14"/>
        <color theme="1"/>
        <rFont val="TH SarabunIT๙"/>
        <family val="2"/>
      </rPr>
      <t>)</t>
    </r>
  </si>
  <si>
    <t>*** ตารางนี้สำหรับพนักงานจ้าง ***</t>
  </si>
  <si>
    <t>ค่าตอบแทนใหม่</t>
  </si>
  <si>
    <t>ภาระค่าใช้จ่ายของพนักงานจ้าง (2)</t>
  </si>
  <si>
    <r>
      <t xml:space="preserve">   ตามตาราง </t>
    </r>
    <r>
      <rPr>
        <b/>
        <sz val="14"/>
        <color theme="1"/>
        <rFont val="TH SarabunIT๙"/>
        <family val="2"/>
      </rPr>
      <t xml:space="preserve">(กรณีเป็นตำแหน่งว่าง จากแผนอัตรากำลังเดิม) </t>
    </r>
    <r>
      <rPr>
        <sz val="14"/>
        <color theme="1"/>
        <rFont val="TH SarabunIT๙"/>
        <family val="2"/>
      </rPr>
      <t>เพื่อนำมาใส่ในช่อง</t>
    </r>
    <r>
      <rPr>
        <b/>
        <sz val="14"/>
        <color theme="1"/>
        <rFont val="TH SarabunIT๙"/>
        <family val="2"/>
      </rPr>
      <t xml:space="preserve"> "เงินเดือน (1)"</t>
    </r>
    <r>
      <rPr>
        <sz val="14"/>
        <color theme="1"/>
        <rFont val="TH SarabunIT๙"/>
        <family val="2"/>
      </rPr>
      <t xml:space="preserve"> ด้านซ้ายมือให้โดยอัตโนมัติ</t>
    </r>
  </si>
  <si>
    <r>
      <t xml:space="preserve">   ตามตาราง </t>
    </r>
    <r>
      <rPr>
        <b/>
        <sz val="13.5"/>
        <color theme="1"/>
        <rFont val="TH SarabunIT๙"/>
        <family val="2"/>
      </rPr>
      <t>(กรณีกำหนดตำแหน่งใหม่)</t>
    </r>
    <r>
      <rPr>
        <sz val="13.5"/>
        <color theme="1"/>
        <rFont val="TH SarabunIT๙"/>
        <family val="2"/>
      </rPr>
      <t xml:space="preserve"> เพื่อนำมาใส่ในช่อง</t>
    </r>
    <r>
      <rPr>
        <b/>
        <sz val="13.5"/>
        <color theme="1"/>
        <rFont val="TH SarabunIT๙"/>
        <family val="2"/>
      </rPr>
      <t xml:space="preserve"> "ภาระค่าใช้จ่ายที่เพิ่มขึ้น (2)" ปีแรกที่กำหนดตำแหน่งใหม่</t>
    </r>
    <r>
      <rPr>
        <sz val="13.5"/>
        <color theme="1"/>
        <rFont val="TH SarabunIT๙"/>
        <family val="2"/>
      </rPr>
      <t xml:space="preserve"> ด้านซ้ายมือให้โดยอัตโนมัติ</t>
    </r>
  </si>
  <si>
    <r>
      <t xml:space="preserve">   ตามตาราง </t>
    </r>
    <r>
      <rPr>
        <b/>
        <sz val="13.5"/>
        <color theme="1"/>
        <rFont val="TH SarabunIT๙"/>
        <family val="2"/>
      </rPr>
      <t>(กรณีกำหนดตำแหน่งใหม่)</t>
    </r>
    <r>
      <rPr>
        <sz val="13.5"/>
        <color theme="1"/>
        <rFont val="TH SarabunIT๙"/>
        <family val="2"/>
      </rPr>
      <t xml:space="preserve"> เพื่อนำมาใส่ในช่อง</t>
    </r>
    <r>
      <rPr>
        <b/>
        <sz val="13.5"/>
        <color theme="1"/>
        <rFont val="TH SarabunIT๙"/>
        <family val="2"/>
      </rPr>
      <t xml:space="preserve"> "ภาระค่าใช้จ่ายที่เพิ่มขึ้น (2)" ปี 2562 หรือปี 2563 </t>
    </r>
    <r>
      <rPr>
        <sz val="13.5"/>
        <color theme="1"/>
        <rFont val="TH SarabunIT๙"/>
        <family val="2"/>
      </rPr>
      <t xml:space="preserve"> ด้านซ้ายมือให้โดยอัตโนมัติ</t>
    </r>
  </si>
  <si>
    <r>
      <t xml:space="preserve">    ตามตาราง </t>
    </r>
    <r>
      <rPr>
        <b/>
        <sz val="12"/>
        <color theme="1"/>
        <rFont val="TH SarabunIT๙"/>
        <family val="2"/>
      </rPr>
      <t>(กรณีเป็นตำแหน่งว่าง จากแผนอัตรากำลังเดิม)</t>
    </r>
    <r>
      <rPr>
        <sz val="12"/>
        <color theme="1"/>
        <rFont val="TH SarabunIT๙"/>
        <family val="2"/>
      </rPr>
      <t xml:space="preserve"> เพื่อนำมาใส่ในช่อง</t>
    </r>
    <r>
      <rPr>
        <b/>
        <sz val="12"/>
        <color theme="1"/>
        <rFont val="TH SarabunIT๙"/>
        <family val="2"/>
      </rPr>
      <t xml:space="preserve"> "ภาระค่าใช้จ่ายที่เพิ่มขึ้น (2) ปี 2561 ถึงปี 2563"</t>
    </r>
    <r>
      <rPr>
        <sz val="12"/>
        <color theme="1"/>
        <rFont val="TH SarabunIT๙"/>
        <family val="2"/>
      </rPr>
      <t xml:space="preserve"> ด้านซ้ายมือให้โดยอัตโนมัติ</t>
    </r>
  </si>
  <si>
    <t>(ตรงกลาง)</t>
  </si>
  <si>
    <t>กรณีเป็นตำแหน่งว่าง จากแผนอัตรากำลังเดิม</t>
  </si>
  <si>
    <t xml:space="preserve">ใช้ในการคำนวน </t>
  </si>
  <si>
    <t>สำหรับพนักงานส่วนตำบล</t>
  </si>
  <si>
    <t>สำหรับพนักงานจ้าง</t>
  </si>
  <si>
    <t>กรณีกำหนดตำแหน่งใหม่ สำหรับพนักงานส่วนตำบล</t>
  </si>
  <si>
    <t>กรณีกำหนดตำแหน่งใหม่ สำหรับพนักงานจ้าง</t>
  </si>
  <si>
    <t>ใช้ในการคำนวน กรณีที่มีผู้ครองตำแหน่ง</t>
  </si>
  <si>
    <t>สำหรับพนักงานจ้างตามภารกิจ</t>
  </si>
  <si>
    <t xml:space="preserve">     จะต้องใส่ตัวเลขในตารางที่ไม่ได้ใส่สี  หรือช่องสีขาว</t>
  </si>
  <si>
    <t>โดยเริ่มตามลำดับดังนี้</t>
  </si>
  <si>
    <t xml:space="preserve">กรณีที่ มีตำแหน่งว่างเดิม หรือเพิ่มตำแหน่งใหม่  ให้ดูว่าตรงกับตารางไหน  ก็ให้ดำเนินการแทรกเซลล์ในตาราง </t>
  </si>
  <si>
    <r>
      <t xml:space="preserve">ในการคำนวน โดยใช้ฟังก์ชัน </t>
    </r>
    <r>
      <rPr>
        <b/>
        <i/>
        <sz val="16"/>
        <color theme="1"/>
        <rFont val="TH SarabunIT๙"/>
        <family val="2"/>
      </rPr>
      <t xml:space="preserve">fx  </t>
    </r>
    <r>
      <rPr>
        <sz val="16"/>
        <color theme="1"/>
        <rFont val="TH SarabunIT๙"/>
        <family val="2"/>
      </rPr>
      <t>ด้วยว่าตรงกับเซลล์ที่ได้แทรกไปหรือไม่</t>
    </r>
  </si>
  <si>
    <r>
      <t xml:space="preserve">                        ตาราง ส่วนที่ 2                    </t>
    </r>
    <r>
      <rPr>
        <sz val="16"/>
        <color theme="1"/>
        <rFont val="Wingdings 2"/>
        <family val="1"/>
        <charset val="2"/>
      </rPr>
      <t>k</t>
    </r>
  </si>
  <si>
    <r>
      <t xml:space="preserve">                          ตาราง ส่วนที่ 1                  </t>
    </r>
    <r>
      <rPr>
        <sz val="16"/>
        <color theme="1"/>
        <rFont val="Wingdings 2"/>
        <family val="1"/>
        <charset val="2"/>
      </rPr>
      <t>j</t>
    </r>
  </si>
  <si>
    <r>
      <t xml:space="preserve">                ตาราง ส่วนที่ 3           </t>
    </r>
    <r>
      <rPr>
        <sz val="16"/>
        <color theme="1"/>
        <rFont val="Wingdings 2"/>
        <family val="1"/>
        <charset val="2"/>
      </rPr>
      <t>l</t>
    </r>
  </si>
  <si>
    <r>
      <t xml:space="preserve">                         ** ตารางนี้ **                     </t>
    </r>
    <r>
      <rPr>
        <sz val="16"/>
        <color theme="1"/>
        <rFont val="Wingdings 2"/>
        <family val="1"/>
        <charset val="2"/>
      </rPr>
      <t>m</t>
    </r>
  </si>
  <si>
    <r>
      <t xml:space="preserve">                         ** ตารางนี้ **                     </t>
    </r>
    <r>
      <rPr>
        <sz val="16"/>
        <color theme="1"/>
        <rFont val="Wingdings 2"/>
        <family val="1"/>
        <charset val="2"/>
      </rPr>
      <t>o</t>
    </r>
  </si>
  <si>
    <r>
      <t xml:space="preserve">                ** ตารางนี้ **             </t>
    </r>
    <r>
      <rPr>
        <sz val="16"/>
        <color theme="1"/>
        <rFont val="Wingdings 2"/>
        <family val="1"/>
        <charset val="2"/>
      </rPr>
      <t>p</t>
    </r>
  </si>
  <si>
    <r>
      <t xml:space="preserve">                ** ตารางนี้ **             </t>
    </r>
    <r>
      <rPr>
        <sz val="16"/>
        <color theme="1"/>
        <rFont val="Wingdings 2"/>
        <family val="1"/>
        <charset val="2"/>
      </rPr>
      <t>n</t>
    </r>
  </si>
  <si>
    <r>
      <rPr>
        <sz val="15"/>
        <color theme="1"/>
        <rFont val="Wingdings 2"/>
        <family val="1"/>
        <charset val="2"/>
      </rPr>
      <t>p</t>
    </r>
    <r>
      <rPr>
        <sz val="15"/>
        <color theme="1"/>
        <rFont val="TH SarabunIT๙"/>
        <family val="2"/>
      </rPr>
      <t xml:space="preserve"> พนักงานจ้าง กรณีกำหนดตำแหน่งใหม่</t>
    </r>
  </si>
  <si>
    <r>
      <rPr>
        <sz val="15"/>
        <color theme="1"/>
        <rFont val="Wingdings 2"/>
        <family val="1"/>
        <charset val="2"/>
      </rPr>
      <t>o</t>
    </r>
    <r>
      <rPr>
        <sz val="15"/>
        <color theme="1"/>
        <rFont val="TH SarabunIT๙"/>
        <family val="2"/>
      </rPr>
      <t xml:space="preserve"> พนักงานส่วนตำบล กรณีกำหนดตำแหน่งใหม่</t>
    </r>
  </si>
  <si>
    <r>
      <rPr>
        <sz val="15"/>
        <color theme="1"/>
        <rFont val="Wingdings 2"/>
        <family val="1"/>
        <charset val="2"/>
      </rPr>
      <t>n</t>
    </r>
    <r>
      <rPr>
        <sz val="15"/>
        <color theme="1"/>
        <rFont val="TH SarabunIT๙"/>
        <family val="2"/>
      </rPr>
      <t xml:space="preserve"> พนักงานจ้าง กรณีเป็นตำแหน่งว่างเดิม</t>
    </r>
  </si>
  <si>
    <r>
      <rPr>
        <sz val="15"/>
        <color theme="1"/>
        <rFont val="Wingdings 2"/>
        <family val="1"/>
        <charset val="2"/>
      </rPr>
      <t>m</t>
    </r>
    <r>
      <rPr>
        <sz val="15"/>
        <color theme="1"/>
        <rFont val="TH SarabunIT๙"/>
        <family val="2"/>
      </rPr>
      <t xml:space="preserve"> พนักงานส่วนตำบล กรณีเป็นตำแหน่งว่างเดิม</t>
    </r>
  </si>
  <si>
    <r>
      <rPr>
        <sz val="15"/>
        <color theme="1"/>
        <rFont val="Wingdings 2"/>
        <family val="1"/>
        <charset val="2"/>
      </rPr>
      <t>l</t>
    </r>
    <r>
      <rPr>
        <sz val="15"/>
        <color theme="1"/>
        <rFont val="TH SarabunIT๙"/>
        <family val="2"/>
      </rPr>
      <t xml:space="preserve"> พนักงานจ้างตามภารกิจ กรณีที่มีผู้ครองตำแหน่ง</t>
    </r>
  </si>
  <si>
    <r>
      <rPr>
        <sz val="15"/>
        <color theme="1"/>
        <rFont val="Wingdings 2"/>
        <family val="1"/>
        <charset val="2"/>
      </rPr>
      <t>j</t>
    </r>
    <r>
      <rPr>
        <sz val="15"/>
        <color theme="1"/>
        <rFont val="TH SarabunIT๙"/>
        <family val="2"/>
      </rPr>
      <t xml:space="preserve"> ตารางที่ 1 (ด้านซ้ายมือ)</t>
    </r>
  </si>
  <si>
    <r>
      <t xml:space="preserve">           ทั้ง 7 ตารางนี้  ให้ดูให้ดีว่าตรงกับตารางไหน โดยทุกตารางจะใช้สูตรในการคำนวน โดยใช้ฟังก์ชัน</t>
    </r>
    <r>
      <rPr>
        <b/>
        <sz val="16"/>
        <color theme="1"/>
        <rFont val="TH SarabunIT๙"/>
        <family val="2"/>
      </rPr>
      <t xml:space="preserve"> </t>
    </r>
    <r>
      <rPr>
        <b/>
        <i/>
        <sz val="16"/>
        <color theme="1"/>
        <rFont val="TH SarabunIT๙"/>
        <family val="2"/>
      </rPr>
      <t>fx</t>
    </r>
  </si>
  <si>
    <t>ส่วนที่ 1 (ด้านซ้ายมือ) แล้ว Copy เซลล์นั้นๆ ตามตารางที่ต้องการ ไปวางในเซลล์ที่ได้แทรกใหม่ และให้ดูสูตร</t>
  </si>
  <si>
    <t>ปีงบประมาณ</t>
  </si>
  <si>
    <t>ตั้งจ่ายไว้</t>
  </si>
  <si>
    <t>ปรับลดลง</t>
  </si>
  <si>
    <t>เหลือหลักร้อย</t>
  </si>
  <si>
    <r>
      <rPr>
        <b/>
        <sz val="14"/>
        <color theme="1"/>
        <rFont val="TH SarabunIT๙"/>
        <family val="2"/>
      </rPr>
      <t>*** สำหรับวิธีคิด หรือการคำนวน</t>
    </r>
    <r>
      <rPr>
        <sz val="14"/>
        <color theme="1"/>
        <rFont val="TH SarabunIT๙"/>
        <family val="2"/>
      </rPr>
      <t xml:space="preserve">  ให้ทำมาจากตารางตรงกลาง และด้านขวามือ จากบนลงล่าง เป็นหลัก ***</t>
    </r>
  </si>
  <si>
    <t>(เมื่อคำนวนตามตารางตรงกลาง และด้านขวามือ จากบนลงล่างเสร็จแล้ว  จะลิงก์ตัวเลขมาใส่ในช่องด้านซ้ายมือนี้ให้โดยอัตโนมัติ)</t>
  </si>
  <si>
    <t xml:space="preserve"> *** (ตารางตรงกลางนี้สำหรับพนักงานส่วนตำบล  ส่วนพนักงานจ้างตามภารกิจ ให้ดำเนินการจากตารางด้านขวามือสุด) ***</t>
  </si>
  <si>
    <t>วิธีการคำนวน (กรณีกำหนดตำแหน่งใหม่ ทั้งพนักงานส่วนตำบลและพนักงานจ้าง)</t>
  </si>
  <si>
    <r>
      <t>ภาระค่าใช้จ่ายที่เพิ่มขึ้นของ</t>
    </r>
    <r>
      <rPr>
        <b/>
        <sz val="12"/>
        <color theme="1"/>
        <rFont val="TH SarabunIT๙"/>
        <family val="2"/>
      </rPr>
      <t>พนักงานส่วนตำบล</t>
    </r>
    <r>
      <rPr>
        <sz val="12"/>
        <color theme="1"/>
        <rFont val="TH SarabunIT๙"/>
        <family val="2"/>
      </rPr>
      <t xml:space="preserve"> (2)</t>
    </r>
  </si>
  <si>
    <r>
      <t>ภาระค่าใช้จ่ายของ</t>
    </r>
    <r>
      <rPr>
        <b/>
        <sz val="12"/>
        <color theme="1"/>
        <rFont val="TH SarabunIT๙"/>
        <family val="2"/>
      </rPr>
      <t>พนักงานจ้างตามภารกิจ</t>
    </r>
    <r>
      <rPr>
        <sz val="12"/>
        <color theme="1"/>
        <rFont val="TH SarabunIT๙"/>
        <family val="2"/>
      </rPr>
      <t xml:space="preserve"> (2)</t>
    </r>
  </si>
  <si>
    <r>
      <t>วิธีการคำนวน</t>
    </r>
    <r>
      <rPr>
        <sz val="12"/>
        <color theme="1"/>
        <rFont val="TH SarabunIT๙"/>
        <family val="2"/>
      </rPr>
      <t xml:space="preserve">   </t>
    </r>
    <r>
      <rPr>
        <b/>
        <sz val="12"/>
        <color theme="1"/>
        <rFont val="TH SarabunIT๙"/>
        <family val="2"/>
      </rPr>
      <t>(กรณีเป็นตำแหน่งว่าง จากแผนอัตรากำลังเดิม)</t>
    </r>
  </si>
  <si>
    <r>
      <t>วิธีการคำนวน</t>
    </r>
    <r>
      <rPr>
        <sz val="12"/>
        <color theme="1"/>
        <rFont val="TH SarabunIT๙"/>
        <family val="2"/>
      </rPr>
      <t xml:space="preserve">   </t>
    </r>
    <r>
      <rPr>
        <b/>
        <sz val="12"/>
        <color theme="1"/>
        <rFont val="TH SarabunIT๙"/>
        <family val="2"/>
      </rPr>
      <t>(กรณีกำหนดตำแหน่งใหม่)</t>
    </r>
  </si>
  <si>
    <r>
      <t>ภาระค่าใช้จ่ายที่เพิ่มขึ้นของ</t>
    </r>
    <r>
      <rPr>
        <b/>
        <sz val="12"/>
        <color theme="1"/>
        <rFont val="TH SarabunIT๙"/>
        <family val="2"/>
      </rPr>
      <t xml:space="preserve">พนักงานส่วนตำบล </t>
    </r>
    <r>
      <rPr>
        <sz val="12"/>
        <color theme="1"/>
        <rFont val="TH SarabunIT๙"/>
        <family val="2"/>
      </rPr>
      <t>(2)</t>
    </r>
  </si>
  <si>
    <r>
      <t>ภาระค่าใช้จ่ายที่เพิ่มขึ้นของ</t>
    </r>
    <r>
      <rPr>
        <b/>
        <sz val="12"/>
        <color theme="1"/>
        <rFont val="TH SarabunIT๙"/>
        <family val="2"/>
      </rPr>
      <t>พนักงานจ้าง</t>
    </r>
    <r>
      <rPr>
        <sz val="12"/>
        <color theme="1"/>
        <rFont val="TH SarabunIT๙"/>
        <family val="2"/>
      </rPr>
      <t xml:space="preserve"> (2)</t>
    </r>
  </si>
  <si>
    <r>
      <t xml:space="preserve">เงินเดือน เงินประจำตำแหน่ง ค่าตอบแทนและเงินเพิ่มอื่นๆ นำไปใส่ในช่อง (2) </t>
    </r>
    <r>
      <rPr>
        <b/>
        <sz val="12"/>
        <color theme="1"/>
        <rFont val="TH SarabunIT๙"/>
        <family val="2"/>
      </rPr>
      <t>** ใส่ให้ตรงกับปีที่เพิ่มตำแหน่ง **</t>
    </r>
  </si>
  <si>
    <r>
      <t xml:space="preserve">            *** </t>
    </r>
    <r>
      <rPr>
        <b/>
        <sz val="15"/>
        <color theme="1"/>
        <rFont val="TH SarabunIT๙"/>
        <family val="2"/>
      </rPr>
      <t>ทุกตารางต้องคงอยู่เหมือนเดิม</t>
    </r>
    <r>
      <rPr>
        <sz val="15"/>
        <color theme="1"/>
        <rFont val="TH SarabunIT๙"/>
        <family val="2"/>
      </rPr>
      <t xml:space="preserve"> ***  เพราะหากลบตารางใดตารางหนึ่งออกไป ตัวเลขจะหายไป</t>
    </r>
  </si>
  <si>
    <t xml:space="preserve"> - 2 -</t>
  </si>
  <si>
    <r>
      <t xml:space="preserve">           3. ส่วนตัวเลขที่เน้นสี ตามตารางที่ </t>
    </r>
    <r>
      <rPr>
        <b/>
        <sz val="15"/>
        <color theme="1"/>
        <rFont val="Wingdings 2"/>
        <family val="1"/>
        <charset val="2"/>
      </rPr>
      <t>k</t>
    </r>
    <r>
      <rPr>
        <b/>
        <sz val="15"/>
        <color theme="1"/>
        <rFont val="TH SarabunIT๙"/>
        <family val="2"/>
      </rPr>
      <t xml:space="preserve"> , </t>
    </r>
    <r>
      <rPr>
        <b/>
        <sz val="15"/>
        <color theme="1"/>
        <rFont val="Wingdings 2"/>
        <family val="1"/>
        <charset val="2"/>
      </rPr>
      <t>l</t>
    </r>
    <r>
      <rPr>
        <b/>
        <sz val="15"/>
        <color theme="1"/>
        <rFont val="TH SarabunIT๙"/>
        <family val="2"/>
      </rPr>
      <t xml:space="preserve"> , </t>
    </r>
    <r>
      <rPr>
        <b/>
        <sz val="15"/>
        <color theme="1"/>
        <rFont val="Wingdings 2"/>
        <family val="1"/>
        <charset val="2"/>
      </rPr>
      <t>m</t>
    </r>
    <r>
      <rPr>
        <b/>
        <sz val="15"/>
        <color theme="1"/>
        <rFont val="TH SarabunIT๙"/>
        <family val="2"/>
      </rPr>
      <t xml:space="preserve">, </t>
    </r>
    <r>
      <rPr>
        <b/>
        <sz val="15"/>
        <color theme="1"/>
        <rFont val="Wingdings 2"/>
        <family val="1"/>
        <charset val="2"/>
      </rPr>
      <t>n</t>
    </r>
    <r>
      <rPr>
        <b/>
        <sz val="15"/>
        <color theme="1"/>
        <rFont val="TH SarabunIT๙"/>
        <family val="2"/>
      </rPr>
      <t xml:space="preserve">, </t>
    </r>
    <r>
      <rPr>
        <b/>
        <sz val="15"/>
        <color theme="1"/>
        <rFont val="Wingdings 2"/>
        <family val="1"/>
        <charset val="2"/>
      </rPr>
      <t>o</t>
    </r>
    <r>
      <rPr>
        <b/>
        <sz val="15"/>
        <color theme="1"/>
        <rFont val="TH SarabunIT๙"/>
        <family val="2"/>
      </rPr>
      <t xml:space="preserve">, </t>
    </r>
    <r>
      <rPr>
        <b/>
        <sz val="15"/>
        <color theme="1"/>
        <rFont val="Wingdings 2"/>
        <family val="1"/>
        <charset val="2"/>
      </rPr>
      <t>p</t>
    </r>
    <r>
      <rPr>
        <sz val="15"/>
        <color theme="1"/>
        <rFont val="TH SarabunIT๙"/>
        <family val="2"/>
      </rPr>
      <t xml:space="preserve">  ไม่ต้องเอาสีออกก็ได้ เพราะไม่ได้นำมาสั่งพิมพ์งาน </t>
    </r>
  </si>
  <si>
    <r>
      <t xml:space="preserve">           1. กรณี </t>
    </r>
    <r>
      <rPr>
        <b/>
        <sz val="15"/>
        <color theme="1"/>
        <rFont val="TH SarabunIT๙"/>
        <family val="2"/>
      </rPr>
      <t xml:space="preserve">"ตารางส่วนที่ 1 (ด้านซ้ายมือ)" </t>
    </r>
    <r>
      <rPr>
        <sz val="15"/>
        <color theme="1"/>
        <rFont val="TH SarabunIT๙"/>
        <family val="2"/>
      </rPr>
      <t>หรือตารางที่</t>
    </r>
    <r>
      <rPr>
        <b/>
        <sz val="15"/>
        <color theme="1"/>
        <rFont val="TH SarabunIT๙"/>
        <family val="2"/>
      </rPr>
      <t xml:space="preserve"> </t>
    </r>
    <r>
      <rPr>
        <b/>
        <sz val="15"/>
        <color theme="1"/>
        <rFont val="Wingdings 2"/>
        <family val="1"/>
        <charset val="2"/>
      </rPr>
      <t>j</t>
    </r>
    <r>
      <rPr>
        <b/>
        <sz val="15"/>
        <color theme="1"/>
        <rFont val="TH SarabunIT๙"/>
        <family val="2"/>
      </rPr>
      <t>"</t>
    </r>
    <r>
      <rPr>
        <sz val="15"/>
        <color theme="1"/>
        <rFont val="TH SarabunIT๙"/>
        <family val="2"/>
      </rPr>
      <t xml:space="preserve"> หากจะใส่หรือเพิ่ม "</t>
    </r>
    <r>
      <rPr>
        <b/>
        <sz val="15"/>
        <color theme="1"/>
        <rFont val="TH SarabunIT๙"/>
        <family val="2"/>
      </rPr>
      <t>หน้าที่ 2" หรือ "หน้าที่ 3"</t>
    </r>
    <r>
      <rPr>
        <sz val="15"/>
        <color theme="1"/>
        <rFont val="TH SarabunIT๙"/>
        <family val="2"/>
      </rPr>
      <t xml:space="preserve"> ก็สามารถแทรกเซลล์ไปได้ และให้ปรับตกแต่งรายละเอียดต่างๆ ได้เลย</t>
    </r>
  </si>
  <si>
    <r>
      <rPr>
        <b/>
        <u/>
        <sz val="14"/>
        <color theme="1"/>
        <rFont val="TH SarabunIT๙"/>
        <family val="2"/>
      </rPr>
      <t>หมายเหตุ</t>
    </r>
    <r>
      <rPr>
        <b/>
        <sz val="14"/>
        <color theme="1"/>
        <rFont val="TH SarabunIT๙"/>
        <family val="2"/>
      </rPr>
      <t xml:space="preserve">   ตารางตรงกลาง</t>
    </r>
  </si>
  <si>
    <r>
      <t xml:space="preserve"> จำนวนเงินที่เพิ่มขึ้นในปีถัดไป  ให้นำไปใส่ในช่อง </t>
    </r>
    <r>
      <rPr>
        <b/>
        <sz val="14"/>
        <color theme="1"/>
        <rFont val="TH SarabunIT๙"/>
        <family val="2"/>
      </rPr>
      <t>"ภาระค่าใช้จ่ายที่เพิ่มขึ้น (2)"</t>
    </r>
    <r>
      <rPr>
        <sz val="14"/>
        <color theme="1"/>
        <rFont val="TH SarabunIT๙"/>
        <family val="2"/>
      </rPr>
      <t xml:space="preserve"> </t>
    </r>
    <r>
      <rPr>
        <b/>
        <sz val="14"/>
        <color theme="1"/>
        <rFont val="TH SarabunIT๙"/>
        <family val="2"/>
      </rPr>
      <t>ในปีถัดไป      ** คำนวนมาให้แล้ว **</t>
    </r>
  </si>
  <si>
    <r>
      <t xml:space="preserve"> </t>
    </r>
    <r>
      <rPr>
        <b/>
        <sz val="14"/>
        <color theme="1"/>
        <rFont val="TH SarabunIT๙"/>
        <family val="2"/>
      </rPr>
      <t xml:space="preserve">"ภาระค่าใช้จ่ายที่เพิ่มขึ้น" </t>
    </r>
    <r>
      <rPr>
        <sz val="14"/>
        <color theme="1"/>
        <rFont val="TH SarabunIT๙"/>
        <family val="2"/>
      </rPr>
      <t xml:space="preserve">ซึ่งเป็นปีแรกที่เพิ่มอัตรากำลัง (ให้ดูว่า เพิ่มอัตรากำลังปีไหน ก็ไหน </t>
    </r>
    <r>
      <rPr>
        <b/>
        <sz val="14"/>
        <color theme="1"/>
        <rFont val="TH SarabunIT๙"/>
        <family val="2"/>
      </rPr>
      <t xml:space="preserve">copy </t>
    </r>
    <r>
      <rPr>
        <sz val="14"/>
        <color theme="1"/>
        <rFont val="TH SarabunIT๙"/>
        <family val="2"/>
      </rPr>
      <t xml:space="preserve">ไปไว้ในช่องนั้น)  </t>
    </r>
    <r>
      <rPr>
        <b/>
        <sz val="14"/>
        <color theme="1"/>
        <rFont val="TH SarabunIT๙"/>
        <family val="2"/>
      </rPr>
      <t>** คำนวนมาให้แล้ว **</t>
    </r>
  </si>
  <si>
    <t>"ปรับเป็น A4"</t>
  </si>
  <si>
    <t>วิธีการคำนวน นี้ จะแบ่งตารางออกเป็น 3 ส่วน จำนวน 7 ตาราง (ซึ่งจำนวนหน้ากระดาษ ที่ออกมาจะเยอะมากและอาจจะดูยาก)  ทั้งนี้เพื่อให้เห็นตัวเลขที่ชัดเจน</t>
  </si>
  <si>
    <t>"การแทรกเซลล์,พิมพ์งาน"</t>
  </si>
  <si>
    <t>*** หน้านี้ใช้เพื่อสั่งพิมพ์งาน ***</t>
  </si>
  <si>
    <r>
      <t xml:space="preserve"> โดยไม่ต้องสนใจ ตามตารางที่ </t>
    </r>
    <r>
      <rPr>
        <b/>
        <sz val="15"/>
        <color theme="1"/>
        <rFont val="Wingdings 2"/>
        <family val="1"/>
        <charset val="2"/>
      </rPr>
      <t>k</t>
    </r>
    <r>
      <rPr>
        <b/>
        <sz val="15"/>
        <color theme="1"/>
        <rFont val="TH SarabunIT๙"/>
        <family val="2"/>
      </rPr>
      <t xml:space="preserve"> , </t>
    </r>
    <r>
      <rPr>
        <b/>
        <sz val="15"/>
        <color theme="1"/>
        <rFont val="Wingdings 2"/>
        <family val="1"/>
        <charset val="2"/>
      </rPr>
      <t>l</t>
    </r>
    <r>
      <rPr>
        <b/>
        <sz val="15"/>
        <color theme="1"/>
        <rFont val="TH SarabunIT๙"/>
        <family val="2"/>
      </rPr>
      <t xml:space="preserve"> , </t>
    </r>
    <r>
      <rPr>
        <b/>
        <sz val="15"/>
        <color theme="1"/>
        <rFont val="Wingdings 2"/>
        <family val="1"/>
        <charset val="2"/>
      </rPr>
      <t>m</t>
    </r>
    <r>
      <rPr>
        <b/>
        <sz val="15"/>
        <color theme="1"/>
        <rFont val="TH SarabunIT๙"/>
        <family val="2"/>
      </rPr>
      <t xml:space="preserve">, </t>
    </r>
    <r>
      <rPr>
        <b/>
        <sz val="15"/>
        <color theme="1"/>
        <rFont val="Wingdings 2"/>
        <family val="1"/>
        <charset val="2"/>
      </rPr>
      <t>n</t>
    </r>
    <r>
      <rPr>
        <b/>
        <sz val="15"/>
        <color theme="1"/>
        <rFont val="TH SarabunIT๙"/>
        <family val="2"/>
      </rPr>
      <t xml:space="preserve">, </t>
    </r>
    <r>
      <rPr>
        <b/>
        <sz val="15"/>
        <color theme="1"/>
        <rFont val="Wingdings 2"/>
        <family val="1"/>
        <charset val="2"/>
      </rPr>
      <t>o</t>
    </r>
    <r>
      <rPr>
        <b/>
        <sz val="15"/>
        <color theme="1"/>
        <rFont val="TH SarabunIT๙"/>
        <family val="2"/>
      </rPr>
      <t xml:space="preserve">, </t>
    </r>
    <r>
      <rPr>
        <b/>
        <sz val="15"/>
        <color theme="1"/>
        <rFont val="Wingdings 2"/>
        <family val="1"/>
        <charset val="2"/>
      </rPr>
      <t>p</t>
    </r>
    <r>
      <rPr>
        <b/>
        <sz val="15"/>
        <color theme="1"/>
        <rFont val="TH SarabunIT๙"/>
        <family val="2"/>
      </rPr>
      <t xml:space="preserve">  </t>
    </r>
  </si>
  <si>
    <r>
      <t xml:space="preserve">          2. โดยให้ </t>
    </r>
    <r>
      <rPr>
        <b/>
        <sz val="15"/>
        <color theme="1"/>
        <rFont val="TH SarabunIT๙"/>
        <family val="2"/>
      </rPr>
      <t xml:space="preserve">Copy ทั้งหมด และทุกตาราง </t>
    </r>
    <r>
      <rPr>
        <sz val="15"/>
        <color theme="1"/>
        <rFont val="TH SarabunIT๙"/>
        <family val="2"/>
      </rPr>
      <t xml:space="preserve">จากหน้า </t>
    </r>
    <r>
      <rPr>
        <b/>
        <sz val="15"/>
        <color theme="1"/>
        <rFont val="TH SarabunIT๙"/>
        <family val="2"/>
      </rPr>
      <t>"ปรับเป็น A4"  มาวางไว้ในหน้า "การแทรกเซลล์,พิมพ์งาน"  (</t>
    </r>
    <r>
      <rPr>
        <sz val="15"/>
        <color theme="1"/>
        <rFont val="TH SarabunIT๙"/>
        <family val="2"/>
      </rPr>
      <t xml:space="preserve">เพราะจะทำให้แก้ไขรายละเอียดต่างๆ น้อยลง)  </t>
    </r>
  </si>
  <si>
    <r>
      <t xml:space="preserve">และในหน้านี้ ได้ปรับ </t>
    </r>
    <r>
      <rPr>
        <b/>
        <sz val="15"/>
        <color theme="1"/>
        <rFont val="TH SarabunIT๙"/>
        <family val="2"/>
      </rPr>
      <t>"ตารางส่วนที่ 1 (ด้านซ้ายมือ)"</t>
    </r>
    <r>
      <rPr>
        <sz val="15"/>
        <color theme="1"/>
        <rFont val="TH SarabunIT๙"/>
        <family val="2"/>
      </rPr>
      <t xml:space="preserve"> หรือตารางที่ </t>
    </r>
    <r>
      <rPr>
        <b/>
        <sz val="15"/>
        <color theme="1"/>
        <rFont val="Wingdings 2"/>
        <family val="1"/>
        <charset val="2"/>
      </rPr>
      <t>j</t>
    </r>
    <r>
      <rPr>
        <sz val="15"/>
        <color theme="1"/>
        <rFont val="TH SarabunIT๙"/>
        <family val="2"/>
      </rPr>
      <t xml:space="preserve"> ให้อยู่ในกระดาษ A4 แล้วเช่นเดียวกัน</t>
    </r>
  </si>
  <si>
    <r>
      <t xml:space="preserve">          *** แต่เมื่อได้แทรกเซลล์ เพื่อใส่หน้าที่ 2 หรือหน้าที่ 3 และรายละเอียดอื่นๆ ลงไปแล้ว  จะทำให้ตัวเลขตาม </t>
    </r>
    <r>
      <rPr>
        <b/>
        <sz val="15"/>
        <color theme="1"/>
        <rFont val="TH SarabunIT๙"/>
        <family val="2"/>
      </rPr>
      <t xml:space="preserve">"ตารางส่วนที่ 1 (ด้านซ้ายมือ)" </t>
    </r>
    <r>
      <rPr>
        <sz val="15"/>
        <color theme="1"/>
        <rFont val="TH SarabunIT๙"/>
        <family val="2"/>
      </rPr>
      <t xml:space="preserve">หรือตารางที่ </t>
    </r>
    <r>
      <rPr>
        <b/>
        <sz val="15"/>
        <color theme="1"/>
        <rFont val="Wingdings 2"/>
        <family val="1"/>
        <charset val="2"/>
      </rPr>
      <t>j</t>
    </r>
    <r>
      <rPr>
        <sz val="15"/>
        <color theme="1"/>
        <rFont val="TH SarabunIT๙"/>
        <family val="2"/>
      </rPr>
      <t xml:space="preserve">  ในวงเล็บ</t>
    </r>
  </si>
  <si>
    <r>
      <t xml:space="preserve">          *** </t>
    </r>
    <r>
      <rPr>
        <b/>
        <sz val="15"/>
        <color theme="1"/>
        <rFont val="TH SarabunIT๙"/>
        <family val="2"/>
      </rPr>
      <t>ทุกตารางต้องคงอยู่เหมือนเดิม</t>
    </r>
    <r>
      <rPr>
        <sz val="15"/>
        <color theme="1"/>
        <rFont val="TH SarabunIT๙"/>
        <family val="2"/>
      </rPr>
      <t xml:space="preserve"> ***  เพราะหากลบตารางใดตารางหนึ่งออกไป ตัวเลขจะหายไป  </t>
    </r>
  </si>
  <si>
    <r>
      <t xml:space="preserve">(4) , (5) , (6) และ (7)   เพี้ยนไปจากเดิม (ทั้งนี้เพราะ จะมีตัวเลข เช่น ปีพ.ศ. </t>
    </r>
    <r>
      <rPr>
        <b/>
        <sz val="15"/>
        <color theme="1"/>
        <rFont val="TH SarabunIT๙"/>
        <family val="2"/>
      </rPr>
      <t>"2561 , 2562 , 2563"</t>
    </r>
    <r>
      <rPr>
        <sz val="15"/>
        <color theme="1"/>
        <rFont val="TH SarabunIT๙"/>
        <family val="2"/>
      </rPr>
      <t xml:space="preserve"> ถูกนำมาคำนวนด้วย) </t>
    </r>
  </si>
  <si>
    <t>ลบข้อความต่างๆ ที่อยู่นอกตาราง ทั้ง  7  ตาราง ออกทั้งหมด</t>
  </si>
  <si>
    <t>ไม่ได้ไปสนใจ **</t>
  </si>
  <si>
    <t xml:space="preserve">   ** ช่องที่ใส่สี คำนวนมาให้แล้ว และพร้อมทั้งได้อธิบาย</t>
  </si>
  <si>
    <t>เพิ่ม 4%</t>
  </si>
  <si>
    <t>ปี 2561</t>
  </si>
  <si>
    <t>ปี 2562</t>
  </si>
  <si>
    <t>ปี 2563</t>
  </si>
  <si>
    <t>ค่ากลางอัตราเงินเดือน</t>
  </si>
  <si>
    <t>ทั้งปี (2)</t>
  </si>
  <si>
    <t>ภาระค่าใช้จ่ายที่เพิ่มขึ้น (2) ปี 2561 , 2562, 2563</t>
  </si>
  <si>
    <t>(ตัวเลขที่ใส่สี การคำนวนจะมาจากตารางอื่นๆ)</t>
  </si>
  <si>
    <r>
      <t xml:space="preserve">   ** ทุกตารางในหน้า </t>
    </r>
    <r>
      <rPr>
        <b/>
        <sz val="15"/>
        <color theme="1"/>
        <rFont val="TH SarabunIT๙"/>
        <family val="2"/>
      </rPr>
      <t xml:space="preserve">"วิธีการคำนวนตาม ข้อ 9." </t>
    </r>
    <r>
      <rPr>
        <sz val="15"/>
        <color theme="1"/>
        <rFont val="TH SarabunIT๙"/>
        <family val="2"/>
      </rPr>
      <t xml:space="preserve">เป็นอย่างไร </t>
    </r>
  </si>
  <si>
    <r>
      <t xml:space="preserve">           1. เมื่อคำนวนเสร็จเรียบร้อยแล้ว ก็ให้ดำเนินการ </t>
    </r>
    <r>
      <rPr>
        <b/>
        <sz val="15"/>
        <color theme="1"/>
        <rFont val="TH SarabunIT๙"/>
        <family val="2"/>
      </rPr>
      <t>Copy ทั้งหมด และทุกตาราง</t>
    </r>
    <r>
      <rPr>
        <sz val="15"/>
        <color theme="1"/>
        <rFont val="TH SarabunIT๙"/>
        <family val="2"/>
      </rPr>
      <t xml:space="preserve"> จากหน้า </t>
    </r>
    <r>
      <rPr>
        <b/>
        <sz val="15"/>
        <color theme="1"/>
        <rFont val="TH SarabunIT๙"/>
        <family val="2"/>
      </rPr>
      <t xml:space="preserve">"วิธีการคำนวนตาม ข้อ 9." </t>
    </r>
    <r>
      <rPr>
        <sz val="15"/>
        <color theme="1"/>
        <rFont val="TH SarabunIT๙"/>
        <family val="2"/>
      </rPr>
      <t xml:space="preserve"> มาวางไว้ในหน้า </t>
    </r>
    <r>
      <rPr>
        <b/>
        <sz val="15"/>
        <color theme="1"/>
        <rFont val="TH SarabunIT๙"/>
        <family val="2"/>
      </rPr>
      <t xml:space="preserve">"ปรับเป็น A4" </t>
    </r>
    <r>
      <rPr>
        <sz val="15"/>
        <color theme="1"/>
        <rFont val="TH SarabunIT๙"/>
        <family val="2"/>
      </rPr>
      <t xml:space="preserve">แล้วหลังจากนั้นก็ให้ </t>
    </r>
  </si>
  <si>
    <r>
      <t xml:space="preserve">           2. สำหรับใน "</t>
    </r>
    <r>
      <rPr>
        <b/>
        <sz val="15"/>
        <color theme="1"/>
        <rFont val="TH SarabunIT๙"/>
        <family val="2"/>
      </rPr>
      <t xml:space="preserve">ตารางส่วนที่ 1 (ด้านซ้ายมือ)" </t>
    </r>
    <r>
      <rPr>
        <sz val="15"/>
        <color theme="1"/>
        <rFont val="TH SarabunIT๙"/>
        <family val="2"/>
      </rPr>
      <t xml:space="preserve">หรือตารางที่ </t>
    </r>
    <r>
      <rPr>
        <b/>
        <sz val="15"/>
        <color theme="1"/>
        <rFont val="Wingdings 2"/>
        <family val="1"/>
        <charset val="2"/>
      </rPr>
      <t>j</t>
    </r>
    <r>
      <rPr>
        <b/>
        <sz val="15"/>
        <color theme="1"/>
        <rFont val="TH SarabunIT๙"/>
        <family val="2"/>
      </rPr>
      <t xml:space="preserve">  </t>
    </r>
    <r>
      <rPr>
        <sz val="15"/>
        <color theme="1"/>
        <rFont val="TH SarabunIT๙"/>
        <family val="2"/>
      </rPr>
      <t xml:space="preserve">ตัวเลขที่เน้นสี  ให้เอาสีออกไปด้วย เพราะส่วนนี้นำมาใช้จริง และผมได้ปรับขนาดของตารางให้อยู่ในกระดาษ A4 </t>
    </r>
  </si>
  <si>
    <r>
      <t xml:space="preserve">แล้ว และทุกตารางให้ลดขนาดตัวอักษร  เหลือขนาด </t>
    </r>
    <r>
      <rPr>
        <b/>
        <sz val="15"/>
        <color theme="1"/>
        <rFont val="TH SarabunIT๙"/>
        <family val="2"/>
      </rPr>
      <t xml:space="preserve">12   ยกเว้น  </t>
    </r>
    <r>
      <rPr>
        <sz val="15"/>
        <color theme="1"/>
        <rFont val="TH SarabunIT๙"/>
        <family val="2"/>
      </rPr>
      <t xml:space="preserve">ช่อง </t>
    </r>
    <r>
      <rPr>
        <b/>
        <sz val="15"/>
        <color theme="1"/>
        <rFont val="TH SarabunIT๙"/>
        <family val="2"/>
      </rPr>
      <t xml:space="preserve">"จำนวน (คน)" </t>
    </r>
    <r>
      <rPr>
        <sz val="15"/>
        <color theme="1"/>
        <rFont val="TH SarabunIT๙"/>
        <family val="2"/>
      </rPr>
      <t>ให้ลดเหลือขนาด</t>
    </r>
    <r>
      <rPr>
        <b/>
        <sz val="15"/>
        <color theme="1"/>
        <rFont val="TH SarabunIT๙"/>
        <family val="2"/>
      </rPr>
      <t xml:space="preserve"> 9  หรือให้ลดขนาดตัวอักษรลงตามความเหมาะสม</t>
    </r>
  </si>
  <si>
    <t xml:space="preserve">        *** ดังนั้นในช่องที่ใส่สีแดง ให้ "ใส่ตัวเลข" เอาเอง *** (โดยตัวเลขให้เอามาจากหน้า "วิธีการคำนวนตาม ข้อ 9." หรือหน้า "ปรับเป็น A4") มาใส่</t>
  </si>
  <si>
    <t>085 - 2453396  จ.อ.ภิรมย์  ปั้นวงศ์  ปลัดองค์การบริหารส่วนตำบลเสือหึง</t>
  </si>
  <si>
    <t>*** กรณีมีปัญหาหรือสงสัย สอบถามได้ที่ ***</t>
  </si>
  <si>
    <t>เหตุผลที่ผมได้จัดทำตารางวิธีการคำนวนภาระค่าใช้จ่ายฯ ก็เพื่อความสะดวก รวดเร็ว โดยไม่ต้องใช้เครื่องคิดเลข  แม้ว่าตารางและรายละเอียดจะเยอะไปหน่อย แต่หากท่านลองทำตามดู</t>
  </si>
  <si>
    <t xml:space="preserve">แล้วจะรู้ว่า "มันใช้ได้จริง"  </t>
  </si>
  <si>
    <t>ผิดพลาดประการใด ก็ต้องขออภัยมา ณ โอกาสนี้ด้วยครับ</t>
  </si>
  <si>
    <r>
      <t xml:space="preserve">สำหรับกรณีที่หน่วยงานของท่านมีตำแหน่งว่าง  ก็สามารถนำตารางที่ได้คำนวนไปแล้วตามเว็บต่างๆ มาใส่ในตารางที่ </t>
    </r>
    <r>
      <rPr>
        <b/>
        <sz val="15"/>
        <color theme="1"/>
        <rFont val="Wingdings"/>
        <charset val="2"/>
      </rPr>
      <t></t>
    </r>
    <r>
      <rPr>
        <b/>
        <sz val="15"/>
        <color theme="1"/>
        <rFont val="TH SarabunIT๙"/>
        <family val="2"/>
      </rPr>
      <t xml:space="preserve"> ก็ได้นะครับ เพราะจะเร็วยิ่งขึ้น</t>
    </r>
    <r>
      <rPr>
        <b/>
        <sz val="15"/>
        <color theme="1"/>
        <rFont val="Wingdings"/>
        <charset val="2"/>
      </rPr>
      <t xml:space="preserve"> </t>
    </r>
  </si>
  <si>
    <t>9. ภาระค่าใช้จ่ายเกี่ยวกับเงินเดือนและประโยชน์ตอบแทนอื่น</t>
  </si>
  <si>
    <t>ในช่วงระยะ 3 ปีข้างหน้า</t>
  </si>
  <si>
    <t>ปก./ชก.</t>
  </si>
  <si>
    <t>ปง./ง.</t>
  </si>
  <si>
    <t>เพิ่มขึ้นร้อยละ 5</t>
  </si>
  <si>
    <t>ของปีงบประมาณที่ผ่านมา</t>
  </si>
  <si>
    <r>
      <t xml:space="preserve"> กรณีที่มีการแทรกเซลล์ ในหน้านี้ จะทำให้</t>
    </r>
    <r>
      <rPr>
        <b/>
        <sz val="14"/>
        <color theme="1"/>
        <rFont val="TH SarabunIT๙"/>
        <family val="2"/>
      </rPr>
      <t xml:space="preserve">ผลรวมฟังก์ชัน fx </t>
    </r>
    <r>
      <rPr>
        <sz val="14"/>
        <color theme="1"/>
        <rFont val="TH SarabunIT๙"/>
        <family val="2"/>
      </rPr>
      <t xml:space="preserve"> จะไม่ตรงกับความเป็นจริง เพราะจะมีการรวมตัวเลข</t>
    </r>
  </si>
  <si>
    <r>
      <t xml:space="preserve">ที่เป็นปี พ.ศ. เข้ามาด้วย   จึงให้นำตัวเลขจากหน้า </t>
    </r>
    <r>
      <rPr>
        <b/>
        <sz val="14"/>
        <color theme="1"/>
        <rFont val="TH SarabunIT๙"/>
        <family val="2"/>
      </rPr>
      <t>"ปรับเป็น A4"</t>
    </r>
    <r>
      <rPr>
        <sz val="14"/>
        <color theme="1"/>
        <rFont val="TH SarabunIT๙"/>
        <family val="2"/>
      </rPr>
      <t xml:space="preserve"> มาใส่ในช่องสีแดงแทน แล้วเอาสีแดงออก</t>
    </r>
  </si>
  <si>
    <t>จากนั้นสั่งพิมพ์งานได้เลย</t>
  </si>
  <si>
    <t>ส่วนตาราง การคำนวนตาม (7)  ลบออกได้เลย  (เพราะได้ใส่ตัวเลขในช่องสีแดงเรียบร้อยแล้ว)</t>
  </si>
  <si>
    <t>ตาราง การคำนวนตาม (7)  ห้ามลบออก</t>
  </si>
  <si>
    <t>ปง./ชง.</t>
  </si>
  <si>
    <t>ปง/ชง.</t>
  </si>
  <si>
    <t>สำหรับพนักงานส่วนตำบลและพนักงานจ้างทั่วไป</t>
  </si>
  <si>
    <r>
      <rPr>
        <sz val="14"/>
        <color theme="1"/>
        <rFont val="Wingdings 2"/>
        <family val="1"/>
        <charset val="2"/>
      </rPr>
      <t>k</t>
    </r>
    <r>
      <rPr>
        <sz val="14"/>
        <color theme="1"/>
        <rFont val="TH SarabunIT๙"/>
        <family val="2"/>
      </rPr>
      <t xml:space="preserve"> พนักงานส่วนตำบลและพนักงานจ้างทั่วไป กรณีที่มีผู้ครองตำแหน่ง</t>
    </r>
  </si>
  <si>
    <t>ผู้ช่วยนักจัดการงานทั่วไป</t>
  </si>
  <si>
    <t>"วิธีการคำนวนตาม ข้อ 9."</t>
  </si>
  <si>
    <t>แคปหน้าจอคอมพิวเตอร์แสดงวิธีทำ</t>
  </si>
  <si>
    <t>2. ตารางที่ 2 ให้ใส่จำนวนเงินในช่องต่างๆ ให้ครบถ้วน (เฉพาะช่องที่ไม่ใส่สี หรือช่องสีขาว)</t>
  </si>
  <si>
    <t>3. ตารางที่ 3 (เฉพาะช่องที่ไม่ใส่สี หรือช่องสีขาว) ให้ปัดเศษให้เป็นจำนวนเต็มสิบ</t>
  </si>
  <si>
    <t>5. ตัวเลขที่ได้ของตารางที่ 1 (ช่องสีม่วง) จะตรงกับตารางที่ 2 (ช่องสีม่วง)</t>
  </si>
  <si>
    <t>4. ตารางที่ 2 (กรณีมีผู้ดำรงตำแหน่ง) หรือ "ช่องสีม่วง" ให้ใส่จำนวนเงินในช่องที่ไม่ใส่สี หรือช่องสีขาว แล้วตัวเลข</t>
  </si>
  <si>
    <t>ให้ใส่จำนวนเงินในช่องต่าง ๆ ให้ครบถ้วน (เฉพาะช่องที่ไม่ใส่สี หรือช่องสีขาว)</t>
  </si>
  <si>
    <t xml:space="preserve">ตัวเลขที่ได้จะตรงกับตัวเลขในตารางที่ 4 (ช่องสีเขียว) </t>
  </si>
  <si>
    <t>9. กรณีพนักงานจ้างที่ว่างจากแผนอัตรากำลังเดิม ก็ดำเนินการเช่นเดียวกับตารางที่ 4</t>
  </si>
  <si>
    <t xml:space="preserve">10. กรณีกำหนดตำแหน่งใหม่ ตามตารางที่ 6 (ช่องสีแดง) ให้ใส่จำนวนเงินในช่องต่าง ๆ (เฉพาะช่องที่ไม่ใส่สี </t>
  </si>
  <si>
    <t>หรือช่องสีขาว) ให้ครบถ้วน  แล้วให้ดูแถวที่ AE89 , AE 92 และ AM89 , AM92  เพื่อนำตัวเลขไปใส่ในสูตรการ</t>
  </si>
  <si>
    <t>คำนวนฟังก์ชั่น fx ในตารางที่ 1</t>
  </si>
  <si>
    <t>11. นำตัวเลข 89 มาใส่ในช่องสูตรคำนวนฟังก์ชั่น fx (ใส่เฉพาะตัวเลขให้ตรงกับตำแหน่งที่ว่าง) ของตารางที่ 1</t>
  </si>
  <si>
    <t xml:space="preserve">  11.1 กรณีที่กำหนดตำแหน่งใหม่มากกว่าตัวอย่างข้างต้น ก็สามารถแทรกตารางหรือแทรกเซลล์ ในตารางที่ 1  </t>
  </si>
  <si>
    <t xml:space="preserve">  8.1 กรณีที่มีตำแหน่งว่างมากกว่าตัวอย่างข้างต้น ก็สามารถแทรกตารางหรือแทรกเซลล์ ในตารางที่ 1 </t>
  </si>
  <si>
    <t xml:space="preserve">      </t>
  </si>
  <si>
    <t>14. การคำนวนภาระค่าใช้จ่ายตาม (7)</t>
  </si>
  <si>
    <t>12. และข้อ 13. กรณีพนักงานจ้างที่ที่กำหนดตำแหน่งใหม่ ก็ดำเนินการเช่นเดียวกับตารางที่ 6</t>
  </si>
  <si>
    <t>โดยให้ใส่งบประมาณ ปี 2560 แล้วดำเนินการปรับลดตัวเลขที่หลักสิบให้เป็นจำนวนเต็มหลักร้อย</t>
  </si>
  <si>
    <r>
      <t xml:space="preserve">15. ในหน้า </t>
    </r>
    <r>
      <rPr>
        <b/>
        <sz val="16"/>
        <color theme="1"/>
        <rFont val="TH SarabunIT๙"/>
        <family val="2"/>
      </rPr>
      <t>"การแทรกเซลล์,พิมพ์งาน"</t>
    </r>
    <r>
      <rPr>
        <sz val="16"/>
        <color theme="1"/>
        <rFont val="TH SarabunIT๙"/>
        <family val="2"/>
      </rPr>
      <t xml:space="preserve"> เมื่อมีการแทรกเซล์ เพื่อใส่เลขที่หน้าและรายละเอียดอื่นๆ จะทำให้สูตรการ</t>
    </r>
  </si>
  <si>
    <t>สูตรการคำนวนฟังก์ชั่น fx</t>
  </si>
  <si>
    <r>
      <t xml:space="preserve">จะปรากฎในช่องสีม่วง ของตารางที่ 1 หรือช่อง </t>
    </r>
    <r>
      <rPr>
        <b/>
        <sz val="16"/>
        <color theme="1"/>
        <rFont val="TH SarabunIT๙"/>
        <family val="2"/>
      </rPr>
      <t>"เงินเดือน (1)"</t>
    </r>
  </si>
  <si>
    <r>
      <rPr>
        <b/>
        <u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กรณีมีผู้ดำรงตำแหน่ง </t>
    </r>
    <r>
      <rPr>
        <b/>
        <sz val="16"/>
        <color theme="1"/>
        <rFont val="TH SarabunIT๙"/>
        <family val="2"/>
      </rPr>
      <t>(ช่องสีม่วง)</t>
    </r>
    <r>
      <rPr>
        <sz val="16"/>
        <color theme="1"/>
        <rFont val="TH SarabunIT๙"/>
        <family val="2"/>
      </rPr>
      <t xml:space="preserve"> ของตารางที่ 1 และตารางที่ 2 แค่ใส่จำนวนเงิน ส่วนตารางที่ 3 </t>
    </r>
  </si>
  <si>
    <t xml:space="preserve">ให้ปัดเศษให้เป็นจำนวนเต็มสิบ ในช่องที่ไม่ใส่สีหรือช่องสีขาว ให้ถูกต้อง ก็จะทำให้ท่านทำงานได้เร็วขึ้น </t>
  </si>
  <si>
    <r>
      <t xml:space="preserve">6. กรณีตำแหน่งว่างจากแผนอัตรากำลังเดิม </t>
    </r>
    <r>
      <rPr>
        <b/>
        <sz val="16"/>
        <color theme="1"/>
        <rFont val="TH SarabunIT๙"/>
        <family val="2"/>
      </rPr>
      <t>"ช่องสีเขียว"</t>
    </r>
    <r>
      <rPr>
        <sz val="16"/>
        <color theme="1"/>
        <rFont val="TH SarabunIT๙"/>
        <family val="2"/>
      </rPr>
      <t xml:space="preserve"> ของตารางที่ 4 (สำหรับพนักงานส่วนตำบล)</t>
    </r>
  </si>
  <si>
    <r>
      <t xml:space="preserve">7. </t>
    </r>
    <r>
      <rPr>
        <b/>
        <sz val="16"/>
        <color theme="1"/>
        <rFont val="TH SarabunIT๙"/>
        <family val="2"/>
      </rPr>
      <t>"ช่องสีเขียว"</t>
    </r>
    <r>
      <rPr>
        <sz val="16"/>
        <color theme="1"/>
        <rFont val="TH SarabunIT๙"/>
        <family val="2"/>
      </rPr>
      <t xml:space="preserve"> ของตารางที่ 4  ให้ดูแถวที่ </t>
    </r>
    <r>
      <rPr>
        <b/>
        <sz val="16"/>
        <color theme="1"/>
        <rFont val="TH SarabunIT๙"/>
        <family val="2"/>
      </rPr>
      <t>AE66 , AE68</t>
    </r>
    <r>
      <rPr>
        <sz val="16"/>
        <color theme="1"/>
        <rFont val="TH SarabunIT๙"/>
        <family val="2"/>
      </rPr>
      <t xml:space="preserve"> และ </t>
    </r>
    <r>
      <rPr>
        <b/>
        <sz val="16"/>
        <color theme="1"/>
        <rFont val="TH SarabunIT๙"/>
        <family val="2"/>
      </rPr>
      <t>AM66 , AM68</t>
    </r>
  </si>
  <si>
    <r>
      <t>8. นำตัวเลข 66 มาใส่ในช่อง</t>
    </r>
    <r>
      <rPr>
        <b/>
        <sz val="16"/>
        <color theme="1"/>
        <rFont val="TH SarabunIT๙"/>
        <family val="2"/>
      </rPr>
      <t xml:space="preserve">สูตรคำนวนฟังก์ชั่น fx </t>
    </r>
    <r>
      <rPr>
        <sz val="16"/>
        <color theme="1"/>
        <rFont val="TH SarabunIT๙"/>
        <family val="2"/>
      </rPr>
      <t>(ใส่เฉพาะตัวเลขให้ตรงกับตำแหน่งที่ว่าง) ของตารางที่ 1</t>
    </r>
  </si>
  <si>
    <t xml:space="preserve">  5.1 กรณีที่มีผู้ดำรงตำแหน่งมากกว่าตัวอย่างข้างต้น ก็สามารถแทรกตารางหรือแทรกเซลล์ ในตารางที่ 1 </t>
  </si>
  <si>
    <t>แล้ว Copy แถวสีม่วง มาวางในตารางที่ได้แทรก แล้วใส่ตัวเลขต่าง ๆ ให้ครบถ้วน</t>
  </si>
  <si>
    <r>
      <t xml:space="preserve">แล้ว Copy </t>
    </r>
    <r>
      <rPr>
        <b/>
        <sz val="16"/>
        <color theme="1"/>
        <rFont val="TH SarabunIT๙"/>
        <family val="2"/>
      </rPr>
      <t>แถวสีเขียว</t>
    </r>
    <r>
      <rPr>
        <sz val="16"/>
        <color theme="1"/>
        <rFont val="TH SarabunIT๙"/>
        <family val="2"/>
      </rPr>
      <t xml:space="preserve"> มาวางในตารางที่ได้แทรก พร้อมทั้งแทรกตารางแล้วใส่ตำแหน่งว่างเดิมในตารางที่ 4 ด้วย</t>
    </r>
  </si>
  <si>
    <r>
      <t>หรือช่อง</t>
    </r>
    <r>
      <rPr>
        <b/>
        <sz val="16"/>
        <color theme="1"/>
        <rFont val="TH SarabunIT๙"/>
        <family val="2"/>
      </rPr>
      <t xml:space="preserve"> "ภาระค่าใช้จ่ายที่เพิ่มขึ้น (2)" </t>
    </r>
    <r>
      <rPr>
        <sz val="16"/>
        <color theme="1"/>
        <rFont val="TH SarabunIT๙"/>
        <family val="2"/>
      </rPr>
      <t xml:space="preserve">ตัวเลขที่ได้จะตรงกับตัวเลขในตารางที่ 6 (ช่องสีแดง) </t>
    </r>
  </si>
  <si>
    <t xml:space="preserve">แล้ว Copy แถบสีแดง มาวางในตารางที่ได้แทรก พร้อมทั้งแทรกตางรางและเพิ่มตำแหน่งใหม่ในตารางที่ 6 (ช่องสีแดง) </t>
  </si>
  <si>
    <t>ด้วย</t>
  </si>
  <si>
    <t>คำนวนฟังก์ชั่น fx ไม่ตรงกับความเป็นจริง  เพราะมีการรวมเลขหน้า และปี พ.ศ. ไปคำนวนด้วย ดังนั้นในช่องสีแดง</t>
  </si>
  <si>
    <t>ของหน้านี้ ให้พิมพ์ตัวเลขเอาเอง</t>
  </si>
  <si>
    <t>ตำแหน่ง , ช่องสีเขียว หมายถึง กรณีเป็นตำแหน่งว่าง จากแผนอัตรากำลังเดิม  และช่องสีแดง  หมายถึง กรณีกำหนด</t>
  </si>
  <si>
    <t>ตำแหน่งใหม่</t>
  </si>
  <si>
    <r>
      <rPr>
        <b/>
        <sz val="16"/>
        <color theme="1"/>
        <rFont val="TH SarabunIT๙"/>
        <family val="2"/>
      </rPr>
      <t>3. กรณีที่กำหนดตำแหน่งใหม่</t>
    </r>
    <r>
      <rPr>
        <sz val="16"/>
        <color theme="1"/>
        <rFont val="TH SarabunIT๙"/>
        <family val="2"/>
      </rPr>
      <t xml:space="preserve"> ให้แทรกตารางหรือแทรกเซลล์ ในตารางที่ 1 และตารางที่ 6 หรือตารางที่ 7 ด้วย</t>
    </r>
  </si>
  <si>
    <r>
      <rPr>
        <b/>
        <sz val="16"/>
        <color theme="1"/>
        <rFont val="TH SarabunIT๙"/>
        <family val="2"/>
      </rPr>
      <t xml:space="preserve">1. กรณีที่มีผู้ดำรงตำแหน่ง </t>
    </r>
    <r>
      <rPr>
        <sz val="16"/>
        <color theme="1"/>
        <rFont val="TH SarabunIT๙"/>
        <family val="2"/>
      </rPr>
      <t xml:space="preserve">หากตำแหน่งใดมีน้อยก็ให้แทรกตารางหรือแทรกเซลล์ ในตาราง 1 แล้วให้ Copy </t>
    </r>
  </si>
  <si>
    <t>รายละเอียดข้างต้น</t>
  </si>
  <si>
    <r>
      <t>ช่อง</t>
    </r>
    <r>
      <rPr>
        <b/>
        <sz val="16"/>
        <color theme="1"/>
        <rFont val="TH SarabunIT๙"/>
        <family val="2"/>
      </rPr>
      <t xml:space="preserve">สีม่วง </t>
    </r>
    <r>
      <rPr>
        <sz val="16"/>
        <color theme="1"/>
        <rFont val="TH SarabunIT๙"/>
        <family val="2"/>
      </rPr>
      <t xml:space="preserve">หรือช่อง </t>
    </r>
    <r>
      <rPr>
        <b/>
        <sz val="16"/>
        <color theme="1"/>
        <rFont val="TH SarabunIT๙"/>
        <family val="2"/>
      </rPr>
      <t>"เงินเดือน (1)"</t>
    </r>
    <r>
      <rPr>
        <sz val="16"/>
        <color theme="1"/>
        <rFont val="TH SarabunIT๙"/>
        <family val="2"/>
      </rPr>
      <t xml:space="preserve"> มาวาง ในตารางที่ 1 ไปจนถึงตารางที่ 2 หรือ ตารางที่ 3 แล้วดำเนินการตาม </t>
    </r>
  </si>
  <si>
    <r>
      <rPr>
        <b/>
        <sz val="16"/>
        <color theme="1"/>
        <rFont val="TH SarabunIT๙"/>
        <family val="2"/>
      </rPr>
      <t>2. กรณีที่เป็นตำแหน่งว่าง จากแผนอัตรากำลังเดิม</t>
    </r>
    <r>
      <rPr>
        <sz val="16"/>
        <color theme="1"/>
        <rFont val="TH SarabunIT๙"/>
        <family val="2"/>
      </rPr>
      <t xml:space="preserve"> ให้แทรกตารางหรือแทรกเซลล์ ในตารางที่ 1 และตารางที่ 4 หรือ</t>
    </r>
  </si>
  <si>
    <r>
      <t>ตารางที่ 5 ด้วย แล้วให้ Copy ช่อง</t>
    </r>
    <r>
      <rPr>
        <b/>
        <sz val="16"/>
        <color theme="1"/>
        <rFont val="TH SarabunIT๙"/>
        <family val="2"/>
      </rPr>
      <t>สีเขียว</t>
    </r>
    <r>
      <rPr>
        <sz val="16"/>
        <color theme="1"/>
        <rFont val="TH SarabunIT๙"/>
        <family val="2"/>
      </rPr>
      <t xml:space="preserve"> หรือช่อง </t>
    </r>
    <r>
      <rPr>
        <b/>
        <sz val="16"/>
        <color theme="1"/>
        <rFont val="TH SarabunIT๙"/>
        <family val="2"/>
      </rPr>
      <t>"เงินเดือน (1)"</t>
    </r>
    <r>
      <rPr>
        <sz val="16"/>
        <color theme="1"/>
        <rFont val="TH SarabunIT๙"/>
        <family val="2"/>
      </rPr>
      <t xml:space="preserve"> มาวางในตารางที่ 1 และตารางที่ 4 หรือตาราง</t>
    </r>
  </si>
  <si>
    <t>ที่ 5 ด้วย แล้วดำเนินการตามรายละเอียดข้างต้น</t>
  </si>
  <si>
    <r>
      <t xml:space="preserve">แล้วให้ Copy ช่องสีแดง หรือช่อง </t>
    </r>
    <r>
      <rPr>
        <b/>
        <sz val="16"/>
        <color theme="1"/>
        <rFont val="TH SarabunIT๙"/>
        <family val="2"/>
      </rPr>
      <t>"ภาระค่าใช้จ่ายที่เพิ่มขึ้น (2)"</t>
    </r>
    <r>
      <rPr>
        <sz val="16"/>
        <color theme="1"/>
        <rFont val="TH SarabunIT๙"/>
        <family val="2"/>
      </rPr>
      <t xml:space="preserve"> มาวางในตารางที่ 1 และตารางที่ 6 หรือตารางที่ 7 </t>
    </r>
  </si>
  <si>
    <t>ด้วย แล้วดำเนินการตามรายละเอียดข้างต้น</t>
  </si>
  <si>
    <t>ดังนั้น ให้ดูว่าแผนอัตรากำลังของท่าน ตรงกับสีอะไร ก็ให้ดำเนินการดังนี้</t>
  </si>
  <si>
    <t xml:space="preserve"> ที่ 1 นั้นออกไป โดยไม่ต้องสนใจตารางอื่น ๆ </t>
  </si>
  <si>
    <t>4. กรณีที่ตำแหน่งน้อยกว่าตำแหน่งตามตัวอย่างข้างต้น ก็ให้ลบตำแหน่งนั้น ๆ (หรือลบตารางหรือลบเซลล์) ของตาราง</t>
  </si>
  <si>
    <r>
      <rPr>
        <b/>
        <u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ในการแทรกตารางหรือแทรกเซลล์ ให้ดูจากสีในตารางที่ 1 เป็นหลัก เช่น ช่องสีม่วง หมายถึง กรณีมีผู้ดำรง</t>
    </r>
  </si>
  <si>
    <t xml:space="preserve">1. ตารางที่ 1 ให้ใส่รายละเอียดต่างๆ ให้ครบถ้วน (เฉพาะช่องที่ไม่ใส่สี หรือช่องสีขาว) </t>
  </si>
  <si>
    <t xml:space="preserve">จึงขออธิบายความหมายของตารางทั้งหมด ดังนี้ </t>
  </si>
  <si>
    <t>5. ในการใช้สูตรการคำนวนฟังก์ชั่น fx  แล้วแต่ความถนัดของแต่ละคน</t>
  </si>
  <si>
    <r>
      <t xml:space="preserve">6. ส่วนวิธีการทำอื่น ๆ ให้ดูคำอธิบายในหน้า </t>
    </r>
    <r>
      <rPr>
        <b/>
        <sz val="16"/>
        <color theme="1"/>
        <rFont val="TH SarabunIT๙"/>
        <family val="2"/>
      </rPr>
      <t xml:space="preserve">"อ่านก่อนทำ"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</si>
</sst>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"/>
    <numFmt numFmtId="188" formatCode="\(0\)"/>
    <numFmt numFmtId="189" formatCode="\+0"/>
  </numFmts>
  <fonts count="3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0"/>
      <color theme="1"/>
      <name val="TH SarabunIT๙"/>
      <family val="2"/>
    </font>
    <font>
      <b/>
      <u/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3.5"/>
      <color theme="1"/>
      <name val="TH SarabunIT๙"/>
      <family val="2"/>
    </font>
    <font>
      <b/>
      <sz val="13.5"/>
      <color theme="1"/>
      <name val="TH SarabunIT๙"/>
      <family val="2"/>
    </font>
    <font>
      <sz val="13.8"/>
      <color theme="1"/>
      <name val="TH SarabunIT๙"/>
      <family val="2"/>
    </font>
    <font>
      <b/>
      <sz val="13.8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u/>
      <sz val="13"/>
      <color theme="1"/>
      <name val="TH SarabunIT๙"/>
      <family val="2"/>
    </font>
    <font>
      <b/>
      <sz val="12"/>
      <color theme="1"/>
      <name val="TH SarabunIT๙"/>
      <family val="2"/>
    </font>
    <font>
      <b/>
      <i/>
      <sz val="16"/>
      <color theme="1"/>
      <name val="TH SarabunIT๙"/>
      <family val="2"/>
    </font>
    <font>
      <sz val="16"/>
      <color theme="1"/>
      <name val="Wingdings 2"/>
      <family val="1"/>
      <charset val="2"/>
    </font>
    <font>
      <sz val="15"/>
      <color theme="1"/>
      <name val="Wingdings 2"/>
      <family val="1"/>
      <charset val="2"/>
    </font>
    <font>
      <sz val="12"/>
      <color theme="1"/>
      <name val="Tahoma"/>
      <family val="2"/>
      <charset val="222"/>
      <scheme val="minor"/>
    </font>
    <font>
      <b/>
      <u/>
      <sz val="12"/>
      <color theme="1"/>
      <name val="TH SarabunIT๙"/>
      <family val="2"/>
    </font>
    <font>
      <sz val="9"/>
      <color theme="1"/>
      <name val="TH SarabunIT๙"/>
      <family val="2"/>
    </font>
    <font>
      <b/>
      <sz val="15"/>
      <color theme="1"/>
      <name val="Wingdings 2"/>
      <family val="1"/>
      <charset val="2"/>
    </font>
    <font>
      <b/>
      <sz val="15"/>
      <color theme="1"/>
      <name val="Wingdings"/>
      <charset val="2"/>
    </font>
    <font>
      <sz val="14"/>
      <color theme="1"/>
      <name val="Wingdings 2"/>
      <family val="1"/>
      <charset val="2"/>
    </font>
    <font>
      <b/>
      <u/>
      <sz val="16"/>
      <color theme="1"/>
      <name val="TH SarabunIT๙"/>
      <family val="2"/>
    </font>
    <font>
      <b/>
      <sz val="9"/>
      <color theme="1"/>
      <name val="TH SarabunIT๙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59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87" fontId="5" fillId="0" borderId="13" xfId="0" applyNumberFormat="1" applyFont="1" applyBorder="1" applyAlignment="1">
      <alignment horizontal="center"/>
    </xf>
    <xf numFmtId="0" fontId="5" fillId="0" borderId="13" xfId="0" applyFont="1" applyBorder="1"/>
    <xf numFmtId="187" fontId="5" fillId="0" borderId="14" xfId="0" applyNumberFormat="1" applyFont="1" applyBorder="1" applyAlignment="1">
      <alignment horizontal="center"/>
    </xf>
    <xf numFmtId="0" fontId="5" fillId="0" borderId="14" xfId="0" applyFont="1" applyBorder="1"/>
    <xf numFmtId="187" fontId="5" fillId="0" borderId="16" xfId="0" applyNumberFormat="1" applyFont="1" applyBorder="1" applyAlignment="1">
      <alignment horizontal="center"/>
    </xf>
    <xf numFmtId="0" fontId="5" fillId="0" borderId="16" xfId="0" applyFont="1" applyBorder="1"/>
    <xf numFmtId="188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5" xfId="0" applyFont="1" applyBorder="1"/>
    <xf numFmtId="3" fontId="5" fillId="0" borderId="13" xfId="0" applyNumberFormat="1" applyFont="1" applyBorder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3" fontId="5" fillId="0" borderId="14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/>
    </xf>
    <xf numFmtId="9" fontId="5" fillId="0" borderId="1" xfId="0" applyNumberFormat="1" applyFont="1" applyBorder="1" applyAlignment="1">
      <alignment horizontal="center"/>
    </xf>
    <xf numFmtId="2" fontId="5" fillId="2" borderId="14" xfId="0" applyNumberFormat="1" applyFont="1" applyFill="1" applyBorder="1" applyAlignment="1">
      <alignment horizontal="center"/>
    </xf>
    <xf numFmtId="3" fontId="5" fillId="2" borderId="14" xfId="0" applyNumberFormat="1" applyFont="1" applyFill="1" applyBorder="1"/>
    <xf numFmtId="3" fontId="5" fillId="2" borderId="13" xfId="0" applyNumberFormat="1" applyFont="1" applyFill="1" applyBorder="1"/>
    <xf numFmtId="0" fontId="5" fillId="0" borderId="16" xfId="0" applyFont="1" applyFill="1" applyBorder="1" applyAlignment="1">
      <alignment horizontal="center"/>
    </xf>
    <xf numFmtId="0" fontId="5" fillId="0" borderId="16" xfId="0" applyFont="1" applyFill="1" applyBorder="1"/>
    <xf numFmtId="0" fontId="5" fillId="0" borderId="14" xfId="0" applyFont="1" applyFill="1" applyBorder="1" applyAlignment="1">
      <alignment horizontal="center"/>
    </xf>
    <xf numFmtId="0" fontId="5" fillId="0" borderId="14" xfId="0" applyFont="1" applyFill="1" applyBorder="1"/>
    <xf numFmtId="3" fontId="6" fillId="2" borderId="1" xfId="0" applyNumberFormat="1" applyFont="1" applyFill="1" applyBorder="1"/>
    <xf numFmtId="0" fontId="7" fillId="0" borderId="1" xfId="0" applyFont="1" applyBorder="1" applyAlignment="1">
      <alignment horizontal="center"/>
    </xf>
    <xf numFmtId="3" fontId="5" fillId="0" borderId="14" xfId="0" applyNumberFormat="1" applyFont="1" applyFill="1" applyBorder="1"/>
    <xf numFmtId="2" fontId="6" fillId="2" borderId="1" xfId="0" applyNumberFormat="1" applyFont="1" applyFill="1" applyBorder="1"/>
    <xf numFmtId="3" fontId="5" fillId="0" borderId="14" xfId="0" applyNumberFormat="1" applyFont="1" applyBorder="1"/>
    <xf numFmtId="0" fontId="5" fillId="0" borderId="7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5" fillId="0" borderId="2" xfId="0" applyFont="1" applyFill="1" applyBorder="1" applyAlignment="1">
      <alignment horizontal="center"/>
    </xf>
    <xf numFmtId="3" fontId="5" fillId="3" borderId="13" xfId="0" applyNumberFormat="1" applyFont="1" applyFill="1" applyBorder="1"/>
    <xf numFmtId="3" fontId="5" fillId="3" borderId="14" xfId="0" applyNumberFormat="1" applyFont="1" applyFill="1" applyBorder="1"/>
    <xf numFmtId="0" fontId="2" fillId="0" borderId="0" xfId="0" applyFont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14" xfId="0" applyFont="1" applyBorder="1" applyAlignment="1">
      <alignment horizontal="left"/>
    </xf>
    <xf numFmtId="49" fontId="5" fillId="0" borderId="3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0" borderId="0" xfId="0" applyFont="1" applyAlignment="1"/>
    <xf numFmtId="3" fontId="5" fillId="7" borderId="14" xfId="0" applyNumberFormat="1" applyFont="1" applyFill="1" applyBorder="1" applyAlignment="1">
      <alignment horizontal="center"/>
    </xf>
    <xf numFmtId="3" fontId="5" fillId="3" borderId="13" xfId="0" applyNumberFormat="1" applyFont="1" applyFill="1" applyBorder="1" applyAlignment="1">
      <alignment horizontal="center"/>
    </xf>
    <xf numFmtId="3" fontId="5" fillId="3" borderId="14" xfId="0" applyNumberFormat="1" applyFont="1" applyFill="1" applyBorder="1" applyAlignment="1">
      <alignment horizontal="center"/>
    </xf>
    <xf numFmtId="3" fontId="5" fillId="8" borderId="13" xfId="0" applyNumberFormat="1" applyFont="1" applyFill="1" applyBorder="1"/>
    <xf numFmtId="3" fontId="5" fillId="8" borderId="14" xfId="0" applyNumberFormat="1" applyFont="1" applyFill="1" applyBorder="1"/>
    <xf numFmtId="3" fontId="5" fillId="8" borderId="13" xfId="0" applyNumberFormat="1" applyFont="1" applyFill="1" applyBorder="1" applyAlignment="1">
      <alignment horizontal="center"/>
    </xf>
    <xf numFmtId="3" fontId="5" fillId="8" borderId="14" xfId="0" applyNumberFormat="1" applyFont="1" applyFill="1" applyBorder="1" applyAlignment="1">
      <alignment horizontal="center"/>
    </xf>
    <xf numFmtId="3" fontId="5" fillId="9" borderId="13" xfId="0" applyNumberFormat="1" applyFont="1" applyFill="1" applyBorder="1" applyAlignment="1">
      <alignment horizontal="center"/>
    </xf>
    <xf numFmtId="3" fontId="5" fillId="9" borderId="14" xfId="0" applyNumberFormat="1" applyFont="1" applyFill="1" applyBorder="1" applyAlignment="1">
      <alignment horizontal="center"/>
    </xf>
    <xf numFmtId="3" fontId="5" fillId="9" borderId="13" xfId="0" applyNumberFormat="1" applyFont="1" applyFill="1" applyBorder="1"/>
    <xf numFmtId="3" fontId="5" fillId="9" borderId="14" xfId="0" applyNumberFormat="1" applyFont="1" applyFill="1" applyBorder="1"/>
    <xf numFmtId="3" fontId="5" fillId="10" borderId="13" xfId="0" applyNumberFormat="1" applyFont="1" applyFill="1" applyBorder="1" applyAlignment="1">
      <alignment horizontal="center"/>
    </xf>
    <xf numFmtId="3" fontId="5" fillId="10" borderId="14" xfId="0" applyNumberFormat="1" applyFont="1" applyFill="1" applyBorder="1" applyAlignment="1">
      <alignment horizontal="center"/>
    </xf>
    <xf numFmtId="3" fontId="5" fillId="10" borderId="14" xfId="0" applyNumberFormat="1" applyFont="1" applyFill="1" applyBorder="1"/>
    <xf numFmtId="3" fontId="5" fillId="10" borderId="13" xfId="0" applyNumberFormat="1" applyFont="1" applyFill="1" applyBorder="1"/>
    <xf numFmtId="3" fontId="5" fillId="11" borderId="14" xfId="0" applyNumberFormat="1" applyFont="1" applyFill="1" applyBorder="1" applyAlignment="1">
      <alignment horizontal="center"/>
    </xf>
    <xf numFmtId="3" fontId="5" fillId="5" borderId="14" xfId="0" applyNumberFormat="1" applyFont="1" applyFill="1" applyBorder="1" applyAlignment="1">
      <alignment horizontal="center"/>
    </xf>
    <xf numFmtId="3" fontId="5" fillId="5" borderId="13" xfId="0" applyNumberFormat="1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/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12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0" borderId="8" xfId="0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5" borderId="1" xfId="0" applyFont="1" applyFill="1" applyBorder="1" applyAlignment="1"/>
    <xf numFmtId="0" fontId="2" fillId="3" borderId="1" xfId="0" applyFont="1" applyFill="1" applyBorder="1" applyAlignment="1"/>
    <xf numFmtId="0" fontId="2" fillId="8" borderId="1" xfId="0" applyFont="1" applyFill="1" applyBorder="1" applyAlignment="1"/>
    <xf numFmtId="0" fontId="2" fillId="9" borderId="1" xfId="0" applyFont="1" applyFill="1" applyBorder="1" applyAlignment="1"/>
    <xf numFmtId="0" fontId="2" fillId="2" borderId="1" xfId="0" applyFont="1" applyFill="1" applyBorder="1" applyAlignment="1"/>
    <xf numFmtId="0" fontId="2" fillId="0" borderId="0" xfId="0" applyFont="1" applyFill="1" applyBorder="1" applyAlignment="1"/>
    <xf numFmtId="3" fontId="5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Fill="1" applyBorder="1" applyAlignment="1"/>
    <xf numFmtId="0" fontId="5" fillId="0" borderId="13" xfId="0" applyNumberFormat="1" applyFont="1" applyFill="1" applyBorder="1" applyAlignment="1">
      <alignment horizontal="center"/>
    </xf>
    <xf numFmtId="0" fontId="5" fillId="0" borderId="14" xfId="0" applyNumberFormat="1" applyFont="1" applyBorder="1" applyAlignment="1">
      <alignment horizontal="left"/>
    </xf>
    <xf numFmtId="0" fontId="5" fillId="0" borderId="14" xfId="0" applyNumberFormat="1" applyFont="1" applyFill="1" applyBorder="1" applyAlignment="1">
      <alignment horizontal="center"/>
    </xf>
    <xf numFmtId="0" fontId="5" fillId="0" borderId="15" xfId="0" applyNumberFormat="1" applyFont="1" applyBorder="1"/>
    <xf numFmtId="0" fontId="5" fillId="0" borderId="20" xfId="0" applyNumberFormat="1" applyFont="1" applyBorder="1"/>
    <xf numFmtId="0" fontId="5" fillId="0" borderId="15" xfId="0" applyNumberFormat="1" applyFont="1" applyFill="1" applyBorder="1" applyAlignment="1">
      <alignment horizontal="center"/>
    </xf>
    <xf numFmtId="3" fontId="5" fillId="7" borderId="14" xfId="0" applyNumberFormat="1" applyFont="1" applyFill="1" applyBorder="1"/>
    <xf numFmtId="3" fontId="5" fillId="12" borderId="14" xfId="0" applyNumberFormat="1" applyFont="1" applyFill="1" applyBorder="1"/>
    <xf numFmtId="0" fontId="2" fillId="7" borderId="1" xfId="0" applyFont="1" applyFill="1" applyBorder="1" applyAlignment="1">
      <alignment horizontal="left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/>
    <xf numFmtId="0" fontId="5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6" xfId="0" applyFont="1" applyFill="1" applyBorder="1" applyAlignment="1">
      <alignment horizontal="center"/>
    </xf>
    <xf numFmtId="189" fontId="6" fillId="2" borderId="1" xfId="0" applyNumberFormat="1" applyFont="1" applyFill="1" applyBorder="1" applyAlignment="1">
      <alignment horizontal="center"/>
    </xf>
    <xf numFmtId="3" fontId="5" fillId="11" borderId="14" xfId="0" applyNumberFormat="1" applyFont="1" applyFill="1" applyBorder="1"/>
    <xf numFmtId="3" fontId="5" fillId="0" borderId="2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0" fontId="2" fillId="11" borderId="1" xfId="0" applyFont="1" applyFill="1" applyBorder="1"/>
    <xf numFmtId="0" fontId="2" fillId="2" borderId="1" xfId="0" applyFont="1" applyFill="1" applyBorder="1"/>
    <xf numFmtId="0" fontId="2" fillId="12" borderId="1" xfId="0" applyFont="1" applyFill="1" applyBorder="1"/>
    <xf numFmtId="0" fontId="10" fillId="0" borderId="6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14" xfId="0" applyFont="1" applyFill="1" applyBorder="1" applyAlignment="1">
      <alignment horizontal="center"/>
    </xf>
    <xf numFmtId="2" fontId="5" fillId="2" borderId="14" xfId="0" applyNumberFormat="1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3" xfId="0" applyNumberFormat="1" applyFont="1" applyFill="1" applyBorder="1" applyAlignment="1">
      <alignment horizontal="center"/>
    </xf>
    <xf numFmtId="0" fontId="2" fillId="0" borderId="15" xfId="0" applyFont="1" applyBorder="1"/>
    <xf numFmtId="0" fontId="5" fillId="0" borderId="15" xfId="0" applyFont="1" applyFill="1" applyBorder="1" applyAlignment="1">
      <alignment vertical="center"/>
    </xf>
    <xf numFmtId="3" fontId="5" fillId="0" borderId="14" xfId="0" applyNumberFormat="1" applyFont="1" applyFill="1" applyBorder="1" applyAlignment="1"/>
    <xf numFmtId="0" fontId="2" fillId="0" borderId="2" xfId="0" applyFont="1" applyFill="1" applyBorder="1" applyAlignment="1">
      <alignment horizontal="center"/>
    </xf>
    <xf numFmtId="0" fontId="5" fillId="0" borderId="15" xfId="0" applyNumberFormat="1" applyFont="1" applyFill="1" applyBorder="1" applyAlignment="1">
      <alignment vertical="center"/>
    </xf>
    <xf numFmtId="0" fontId="2" fillId="0" borderId="15" xfId="0" applyNumberFormat="1" applyFont="1" applyBorder="1"/>
    <xf numFmtId="0" fontId="5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6" xfId="0" applyNumberFormat="1" applyFont="1" applyBorder="1" applyAlignment="1">
      <alignment horizontal="left"/>
    </xf>
    <xf numFmtId="0" fontId="5" fillId="0" borderId="24" xfId="0" applyNumberFormat="1" applyFont="1" applyFill="1" applyBorder="1" applyAlignment="1">
      <alignment horizontal="center"/>
    </xf>
    <xf numFmtId="3" fontId="5" fillId="0" borderId="16" xfId="0" applyNumberFormat="1" applyFont="1" applyBorder="1"/>
    <xf numFmtId="3" fontId="5" fillId="0" borderId="16" xfId="0" applyNumberFormat="1" applyFont="1" applyFill="1" applyBorder="1" applyAlignment="1"/>
    <xf numFmtId="3" fontId="5" fillId="0" borderId="16" xfId="0" applyNumberFormat="1" applyFont="1" applyFill="1" applyBorder="1" applyAlignment="1">
      <alignment horizontal="center"/>
    </xf>
    <xf numFmtId="3" fontId="5" fillId="11" borderId="16" xfId="0" applyNumberFormat="1" applyFont="1" applyFill="1" applyBorder="1"/>
    <xf numFmtId="3" fontId="5" fillId="0" borderId="16" xfId="0" applyNumberFormat="1" applyFont="1" applyFill="1" applyBorder="1"/>
    <xf numFmtId="3" fontId="5" fillId="0" borderId="16" xfId="0" applyNumberFormat="1" applyFont="1" applyFill="1" applyBorder="1" applyAlignment="1">
      <alignment vertical="center"/>
    </xf>
    <xf numFmtId="3" fontId="5" fillId="2" borderId="14" xfId="0" applyNumberFormat="1" applyFont="1" applyFill="1" applyBorder="1" applyAlignment="1">
      <alignment horizontal="center" vertical="center"/>
    </xf>
    <xf numFmtId="3" fontId="5" fillId="5" borderId="14" xfId="0" applyNumberFormat="1" applyFont="1" applyFill="1" applyBorder="1" applyAlignment="1">
      <alignment horizontal="center" vertical="center"/>
    </xf>
    <xf numFmtId="0" fontId="2" fillId="0" borderId="4" xfId="0" applyFont="1" applyBorder="1"/>
    <xf numFmtId="0" fontId="5" fillId="0" borderId="2" xfId="0" applyNumberFormat="1" applyFont="1" applyFill="1" applyBorder="1" applyAlignment="1"/>
    <xf numFmtId="0" fontId="5" fillId="0" borderId="3" xfId="0" applyFont="1" applyBorder="1" applyAlignment="1"/>
    <xf numFmtId="0" fontId="5" fillId="0" borderId="0" xfId="0" applyFont="1" applyFill="1"/>
    <xf numFmtId="0" fontId="5" fillId="0" borderId="14" xfId="0" applyNumberFormat="1" applyFont="1" applyFill="1" applyBorder="1" applyAlignment="1">
      <alignment horizontal="left"/>
    </xf>
    <xf numFmtId="3" fontId="5" fillId="0" borderId="14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/>
    <xf numFmtId="2" fontId="5" fillId="0" borderId="16" xfId="0" applyNumberFormat="1" applyFont="1" applyFill="1" applyBorder="1" applyAlignment="1">
      <alignment horizontal="center"/>
    </xf>
    <xf numFmtId="189" fontId="5" fillId="0" borderId="14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13" xfId="0" applyNumberFormat="1" applyFont="1" applyFill="1" applyBorder="1" applyAlignment="1">
      <alignment horizontal="center"/>
    </xf>
    <xf numFmtId="0" fontId="6" fillId="0" borderId="14" xfId="0" applyNumberFormat="1" applyFont="1" applyFill="1" applyBorder="1" applyAlignment="1">
      <alignment horizontal="center"/>
    </xf>
    <xf numFmtId="0" fontId="5" fillId="0" borderId="15" xfId="0" applyNumberFormat="1" applyFont="1" applyFill="1" applyBorder="1" applyAlignment="1">
      <alignment horizontal="left"/>
    </xf>
    <xf numFmtId="3" fontId="5" fillId="0" borderId="13" xfId="0" applyNumberFormat="1" applyFont="1" applyFill="1" applyBorder="1" applyAlignment="1">
      <alignment horizontal="center"/>
    </xf>
    <xf numFmtId="3" fontId="5" fillId="0" borderId="13" xfId="0" applyNumberFormat="1" applyFont="1" applyFill="1" applyBorder="1" applyAlignment="1">
      <alignment horizontal="center" vertical="center"/>
    </xf>
    <xf numFmtId="3" fontId="5" fillId="0" borderId="15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3" fontId="5" fillId="0" borderId="14" xfId="0" applyNumberFormat="1" applyFont="1" applyFill="1" applyBorder="1" applyAlignment="1">
      <alignment vertical="center"/>
    </xf>
    <xf numFmtId="3" fontId="5" fillId="0" borderId="7" xfId="0" applyNumberFormat="1" applyFont="1" applyFill="1" applyBorder="1" applyAlignment="1">
      <alignment horizontal="center"/>
    </xf>
    <xf numFmtId="3" fontId="5" fillId="0" borderId="12" xfId="0" applyNumberFormat="1" applyFont="1" applyFill="1" applyBorder="1" applyAlignment="1">
      <alignment horizontal="center"/>
    </xf>
    <xf numFmtId="2" fontId="5" fillId="0" borderId="13" xfId="0" applyNumberFormat="1" applyFont="1" applyFill="1" applyBorder="1" applyAlignment="1">
      <alignment horizontal="center"/>
    </xf>
    <xf numFmtId="2" fontId="5" fillId="0" borderId="14" xfId="0" applyNumberFormat="1" applyFont="1" applyFill="1" applyBorder="1" applyAlignment="1">
      <alignment horizontal="center"/>
    </xf>
    <xf numFmtId="2" fontId="5" fillId="0" borderId="14" xfId="0" applyNumberFormat="1" applyFont="1" applyFill="1" applyBorder="1"/>
    <xf numFmtId="3" fontId="6" fillId="0" borderId="13" xfId="0" applyNumberFormat="1" applyFont="1" applyFill="1" applyBorder="1" applyAlignment="1">
      <alignment horizontal="center"/>
    </xf>
    <xf numFmtId="3" fontId="6" fillId="0" borderId="14" xfId="0" applyNumberFormat="1" applyFont="1" applyFill="1" applyBorder="1" applyAlignment="1">
      <alignment horizontal="center"/>
    </xf>
    <xf numFmtId="3" fontId="6" fillId="0" borderId="14" xfId="0" applyNumberFormat="1" applyFont="1" applyFill="1" applyBorder="1" applyAlignment="1"/>
    <xf numFmtId="3" fontId="6" fillId="0" borderId="13" xfId="0" applyNumberFormat="1" applyFont="1" applyFill="1" applyBorder="1" applyAlignment="1">
      <alignment horizontal="center" vertical="center"/>
    </xf>
    <xf numFmtId="3" fontId="6" fillId="0" borderId="14" xfId="0" applyNumberFormat="1" applyFont="1" applyFill="1" applyBorder="1" applyAlignment="1">
      <alignment horizontal="center" vertical="center"/>
    </xf>
    <xf numFmtId="3" fontId="6" fillId="0" borderId="14" xfId="0" applyNumberFormat="1" applyFont="1" applyFill="1" applyBorder="1" applyAlignment="1">
      <alignment vertical="center"/>
    </xf>
    <xf numFmtId="2" fontId="5" fillId="0" borderId="14" xfId="0" applyNumberFormat="1" applyFont="1" applyBorder="1"/>
    <xf numFmtId="3" fontId="5" fillId="0" borderId="15" xfId="0" applyNumberFormat="1" applyFont="1" applyBorder="1"/>
    <xf numFmtId="2" fontId="5" fillId="0" borderId="15" xfId="0" applyNumberFormat="1" applyFont="1" applyBorder="1"/>
    <xf numFmtId="3" fontId="5" fillId="0" borderId="15" xfId="0" applyNumberFormat="1" applyFont="1" applyFill="1" applyBorder="1"/>
    <xf numFmtId="3" fontId="6" fillId="0" borderId="15" xfId="0" applyNumberFormat="1" applyFont="1" applyFill="1" applyBorder="1"/>
    <xf numFmtId="0" fontId="4" fillId="0" borderId="0" xfId="0" applyFont="1" applyAlignment="1"/>
    <xf numFmtId="3" fontId="6" fillId="11" borderId="14" xfId="0" applyNumberFormat="1" applyFont="1" applyFill="1" applyBorder="1" applyAlignment="1">
      <alignment horizontal="center"/>
    </xf>
    <xf numFmtId="3" fontId="5" fillId="13" borderId="14" xfId="0" applyNumberFormat="1" applyFont="1" applyFill="1" applyBorder="1"/>
    <xf numFmtId="0" fontId="2" fillId="13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3" fontId="5" fillId="14" borderId="14" xfId="0" applyNumberFormat="1" applyFont="1" applyFill="1" applyBorder="1"/>
    <xf numFmtId="3" fontId="6" fillId="14" borderId="14" xfId="0" applyNumberFormat="1" applyFont="1" applyFill="1" applyBorder="1" applyAlignment="1">
      <alignment horizontal="center"/>
    </xf>
    <xf numFmtId="3" fontId="6" fillId="14" borderId="14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/>
    <xf numFmtId="0" fontId="8" fillId="0" borderId="3" xfId="0" applyFont="1" applyBorder="1" applyAlignment="1">
      <alignment horizontal="left"/>
    </xf>
    <xf numFmtId="0" fontId="6" fillId="0" borderId="21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2" fillId="0" borderId="21" xfId="0" applyFont="1" applyBorder="1"/>
    <xf numFmtId="0" fontId="5" fillId="0" borderId="21" xfId="0" applyFont="1" applyFill="1" applyBorder="1" applyAlignment="1"/>
    <xf numFmtId="0" fontId="5" fillId="0" borderId="21" xfId="0" applyNumberFormat="1" applyFont="1" applyFill="1" applyBorder="1" applyAlignment="1"/>
    <xf numFmtId="0" fontId="2" fillId="0" borderId="21" xfId="0" applyNumberFormat="1" applyFont="1" applyBorder="1"/>
    <xf numFmtId="0" fontId="2" fillId="0" borderId="0" xfId="0" applyNumberFormat="1" applyFont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2" fillId="7" borderId="1" xfId="0" applyFont="1" applyFill="1" applyBorder="1" applyAlignment="1"/>
    <xf numFmtId="0" fontId="2" fillId="12" borderId="1" xfId="0" applyFont="1" applyFill="1" applyBorder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/>
    <xf numFmtId="0" fontId="3" fillId="0" borderId="3" xfId="0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left"/>
    </xf>
    <xf numFmtId="0" fontId="5" fillId="0" borderId="4" xfId="0" applyNumberFormat="1" applyFont="1" applyFill="1" applyBorder="1" applyAlignment="1"/>
    <xf numFmtId="0" fontId="2" fillId="0" borderId="12" xfId="0" applyFont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3" fontId="5" fillId="12" borderId="13" xfId="0" applyNumberFormat="1" applyFont="1" applyFill="1" applyBorder="1" applyAlignment="1">
      <alignment horizontal="center"/>
    </xf>
    <xf numFmtId="3" fontId="5" fillId="12" borderId="14" xfId="0" applyNumberFormat="1" applyFont="1" applyFill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5" fillId="0" borderId="2" xfId="0" applyFont="1" applyBorder="1"/>
    <xf numFmtId="0" fontId="5" fillId="0" borderId="4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3" fontId="17" fillId="0" borderId="13" xfId="0" applyNumberFormat="1" applyFont="1" applyBorder="1" applyAlignment="1">
      <alignment horizontal="center"/>
    </xf>
    <xf numFmtId="3" fontId="17" fillId="0" borderId="14" xfId="0" applyNumberFormat="1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3" fontId="5" fillId="0" borderId="14" xfId="0" applyNumberFormat="1" applyFont="1" applyBorder="1" applyAlignment="1"/>
    <xf numFmtId="3" fontId="5" fillId="0" borderId="13" xfId="0" applyNumberFormat="1" applyFont="1" applyBorder="1" applyAlignment="1"/>
    <xf numFmtId="0" fontId="10" fillId="0" borderId="0" xfId="0" applyFont="1"/>
    <xf numFmtId="3" fontId="5" fillId="0" borderId="15" xfId="0" applyNumberFormat="1" applyFont="1" applyBorder="1" applyAlignment="1"/>
    <xf numFmtId="0" fontId="5" fillId="0" borderId="13" xfId="0" applyNumberFormat="1" applyFont="1" applyBorder="1"/>
    <xf numFmtId="0" fontId="5" fillId="0" borderId="14" xfId="0" applyNumberFormat="1" applyFont="1" applyBorder="1"/>
    <xf numFmtId="0" fontId="3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20" fillId="0" borderId="0" xfId="0" applyFont="1"/>
    <xf numFmtId="0" fontId="1" fillId="0" borderId="2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/>
    <xf numFmtId="0" fontId="22" fillId="0" borderId="0" xfId="0" applyFont="1"/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3" xfId="0" applyNumberFormat="1" applyFont="1" applyFill="1" applyBorder="1" applyAlignment="1">
      <alignment horizontal="center"/>
    </xf>
    <xf numFmtId="9" fontId="9" fillId="0" borderId="1" xfId="0" applyNumberFormat="1" applyFont="1" applyBorder="1" applyAlignment="1">
      <alignment horizontal="center"/>
    </xf>
    <xf numFmtId="0" fontId="9" fillId="0" borderId="13" xfId="0" applyFont="1" applyBorder="1"/>
    <xf numFmtId="0" fontId="9" fillId="0" borderId="13" xfId="0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2" borderId="13" xfId="0" applyNumberFormat="1" applyFont="1" applyFill="1" applyBorder="1" applyAlignment="1">
      <alignment horizontal="center"/>
    </xf>
    <xf numFmtId="3" fontId="9" fillId="3" borderId="13" xfId="0" applyNumberFormat="1" applyFont="1" applyFill="1" applyBorder="1" applyAlignment="1">
      <alignment horizontal="center"/>
    </xf>
    <xf numFmtId="3" fontId="9" fillId="5" borderId="13" xfId="0" applyNumberFormat="1" applyFont="1" applyFill="1" applyBorder="1" applyAlignment="1">
      <alignment horizontal="center"/>
    </xf>
    <xf numFmtId="3" fontId="9" fillId="8" borderId="13" xfId="0" applyNumberFormat="1" applyFont="1" applyFill="1" applyBorder="1" applyAlignment="1">
      <alignment horizontal="center"/>
    </xf>
    <xf numFmtId="3" fontId="9" fillId="9" borderId="13" xfId="0" applyNumberFormat="1" applyFont="1" applyFill="1" applyBorder="1" applyAlignment="1">
      <alignment horizontal="center"/>
    </xf>
    <xf numFmtId="3" fontId="9" fillId="10" borderId="13" xfId="0" applyNumberFormat="1" applyFont="1" applyFill="1" applyBorder="1" applyAlignment="1">
      <alignment horizontal="center"/>
    </xf>
    <xf numFmtId="0" fontId="9" fillId="0" borderId="13" xfId="0" applyNumberFormat="1" applyFont="1" applyBorder="1"/>
    <xf numFmtId="0" fontId="9" fillId="0" borderId="14" xfId="0" applyFont="1" applyBorder="1"/>
    <xf numFmtId="3" fontId="9" fillId="0" borderId="14" xfId="0" applyNumberFormat="1" applyFont="1" applyBorder="1" applyAlignment="1">
      <alignment horizontal="center"/>
    </xf>
    <xf numFmtId="3" fontId="9" fillId="2" borderId="14" xfId="0" applyNumberFormat="1" applyFont="1" applyFill="1" applyBorder="1" applyAlignment="1">
      <alignment horizontal="center"/>
    </xf>
    <xf numFmtId="3" fontId="9" fillId="3" borderId="14" xfId="0" applyNumberFormat="1" applyFont="1" applyFill="1" applyBorder="1" applyAlignment="1">
      <alignment horizontal="center"/>
    </xf>
    <xf numFmtId="3" fontId="9" fillId="5" borderId="14" xfId="0" applyNumberFormat="1" applyFont="1" applyFill="1" applyBorder="1" applyAlignment="1">
      <alignment horizontal="center"/>
    </xf>
    <xf numFmtId="3" fontId="9" fillId="8" borderId="14" xfId="0" applyNumberFormat="1" applyFont="1" applyFill="1" applyBorder="1" applyAlignment="1">
      <alignment horizontal="center"/>
    </xf>
    <xf numFmtId="3" fontId="9" fillId="9" borderId="14" xfId="0" applyNumberFormat="1" applyFont="1" applyFill="1" applyBorder="1" applyAlignment="1">
      <alignment horizontal="center"/>
    </xf>
    <xf numFmtId="3" fontId="9" fillId="10" borderId="14" xfId="0" applyNumberFormat="1" applyFont="1" applyFill="1" applyBorder="1" applyAlignment="1">
      <alignment horizontal="center"/>
    </xf>
    <xf numFmtId="0" fontId="9" fillId="0" borderId="14" xfId="0" applyNumberFormat="1" applyFont="1" applyBorder="1"/>
    <xf numFmtId="0" fontId="18" fillId="0" borderId="14" xfId="0" applyFont="1" applyBorder="1" applyAlignment="1">
      <alignment horizontal="center"/>
    </xf>
    <xf numFmtId="0" fontId="9" fillId="0" borderId="14" xfId="0" applyFont="1" applyFill="1" applyBorder="1" applyAlignment="1">
      <alignment horizontal="center"/>
    </xf>
    <xf numFmtId="0" fontId="9" fillId="0" borderId="14" xfId="0" applyFont="1" applyFill="1" applyBorder="1"/>
    <xf numFmtId="3" fontId="9" fillId="0" borderId="14" xfId="0" applyNumberFormat="1" applyFont="1" applyFill="1" applyBorder="1" applyAlignment="1">
      <alignment horizontal="center"/>
    </xf>
    <xf numFmtId="0" fontId="9" fillId="0" borderId="14" xfId="0" applyFont="1" applyBorder="1" applyAlignment="1">
      <alignment horizontal="left"/>
    </xf>
    <xf numFmtId="189" fontId="9" fillId="0" borderId="14" xfId="0" applyNumberFormat="1" applyFont="1" applyFill="1" applyBorder="1" applyAlignment="1">
      <alignment horizontal="center"/>
    </xf>
    <xf numFmtId="2" fontId="9" fillId="2" borderId="14" xfId="0" applyNumberFormat="1" applyFont="1" applyFill="1" applyBorder="1" applyAlignment="1">
      <alignment horizontal="center"/>
    </xf>
    <xf numFmtId="3" fontId="9" fillId="0" borderId="14" xfId="0" applyNumberFormat="1" applyFont="1" applyFill="1" applyBorder="1"/>
    <xf numFmtId="2" fontId="9" fillId="0" borderId="14" xfId="0" applyNumberFormat="1" applyFont="1" applyFill="1" applyBorder="1" applyAlignment="1">
      <alignment horizontal="center"/>
    </xf>
    <xf numFmtId="0" fontId="9" fillId="0" borderId="0" xfId="0" applyFont="1" applyFill="1"/>
    <xf numFmtId="0" fontId="9" fillId="0" borderId="16" xfId="0" applyFont="1" applyBorder="1"/>
    <xf numFmtId="0" fontId="9" fillId="0" borderId="16" xfId="0" applyFont="1" applyBorder="1" applyAlignment="1">
      <alignment horizontal="center"/>
    </xf>
    <xf numFmtId="3" fontId="9" fillId="0" borderId="16" xfId="0" applyNumberFormat="1" applyFont="1" applyFill="1" applyBorder="1"/>
    <xf numFmtId="3" fontId="9" fillId="0" borderId="16" xfId="0" applyNumberFormat="1" applyFont="1" applyBorder="1" applyAlignment="1">
      <alignment horizontal="center"/>
    </xf>
    <xf numFmtId="3" fontId="9" fillId="0" borderId="16" xfId="0" applyNumberFormat="1" applyFont="1" applyFill="1" applyBorder="1" applyAlignment="1">
      <alignment horizontal="center"/>
    </xf>
    <xf numFmtId="2" fontId="9" fillId="0" borderId="16" xfId="0" applyNumberFormat="1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16" xfId="0" applyFont="1" applyFill="1" applyBorder="1"/>
    <xf numFmtId="0" fontId="9" fillId="0" borderId="15" xfId="0" applyFont="1" applyBorder="1"/>
    <xf numFmtId="3" fontId="9" fillId="0" borderId="15" xfId="0" applyNumberFormat="1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5" xfId="0" applyNumberFormat="1" applyFont="1" applyBorder="1"/>
    <xf numFmtId="0" fontId="9" fillId="0" borderId="0" xfId="0" applyFont="1" applyAlignment="1"/>
    <xf numFmtId="0" fontId="9" fillId="0" borderId="0" xfId="0" applyFont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9" fillId="0" borderId="2" xfId="0" applyFont="1" applyBorder="1" applyAlignment="1"/>
    <xf numFmtId="0" fontId="9" fillId="0" borderId="2" xfId="0" applyFont="1" applyBorder="1"/>
    <xf numFmtId="0" fontId="9" fillId="0" borderId="2" xfId="0" applyFont="1" applyFill="1" applyBorder="1" applyAlignment="1">
      <alignment horizontal="center"/>
    </xf>
    <xf numFmtId="0" fontId="23" fillId="0" borderId="0" xfId="0" applyFont="1" applyAlignment="1"/>
    <xf numFmtId="0" fontId="23" fillId="0" borderId="3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9" fillId="0" borderId="4" xfId="0" applyNumberFormat="1" applyFont="1" applyFill="1" applyBorder="1" applyAlignment="1"/>
    <xf numFmtId="49" fontId="9" fillId="0" borderId="4" xfId="0" applyNumberFormat="1" applyFont="1" applyFill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18" fillId="0" borderId="21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9" fillId="0" borderId="21" xfId="0" applyFont="1" applyBorder="1"/>
    <xf numFmtId="0" fontId="9" fillId="0" borderId="21" xfId="0" applyFont="1" applyFill="1" applyBorder="1" applyAlignment="1"/>
    <xf numFmtId="0" fontId="9" fillId="0" borderId="21" xfId="0" applyNumberFormat="1" applyFont="1" applyFill="1" applyBorder="1" applyAlignment="1"/>
    <xf numFmtId="0" fontId="9" fillId="0" borderId="21" xfId="0" applyNumberFormat="1" applyFont="1" applyBorder="1"/>
    <xf numFmtId="0" fontId="9" fillId="0" borderId="4" xfId="0" applyFont="1" applyBorder="1"/>
    <xf numFmtId="3" fontId="23" fillId="0" borderId="13" xfId="0" applyNumberFormat="1" applyFont="1" applyBorder="1" applyAlignment="1">
      <alignment horizontal="center"/>
    </xf>
    <xf numFmtId="3" fontId="9" fillId="0" borderId="13" xfId="0" applyNumberFormat="1" applyFont="1" applyBorder="1" applyAlignment="1"/>
    <xf numFmtId="0" fontId="9" fillId="0" borderId="14" xfId="0" applyNumberFormat="1" applyFont="1" applyBorder="1" applyAlignment="1">
      <alignment horizontal="left"/>
    </xf>
    <xf numFmtId="0" fontId="9" fillId="0" borderId="23" xfId="0" applyNumberFormat="1" applyFont="1" applyFill="1" applyBorder="1" applyAlignment="1">
      <alignment horizontal="center"/>
    </xf>
    <xf numFmtId="3" fontId="9" fillId="2" borderId="14" xfId="0" applyNumberFormat="1" applyFont="1" applyFill="1" applyBorder="1" applyAlignment="1">
      <alignment horizontal="center" vertical="center"/>
    </xf>
    <xf numFmtId="3" fontId="9" fillId="7" borderId="14" xfId="0" applyNumberFormat="1" applyFont="1" applyFill="1" applyBorder="1" applyAlignment="1">
      <alignment horizontal="center"/>
    </xf>
    <xf numFmtId="3" fontId="9" fillId="5" borderId="14" xfId="0" applyNumberFormat="1" applyFont="1" applyFill="1" applyBorder="1" applyAlignment="1">
      <alignment horizontal="center" vertical="center"/>
    </xf>
    <xf numFmtId="3" fontId="9" fillId="12" borderId="13" xfId="0" applyNumberFormat="1" applyFont="1" applyFill="1" applyBorder="1" applyAlignment="1">
      <alignment horizontal="center"/>
    </xf>
    <xf numFmtId="3" fontId="23" fillId="0" borderId="14" xfId="0" applyNumberFormat="1" applyFont="1" applyBorder="1" applyAlignment="1">
      <alignment horizontal="center"/>
    </xf>
    <xf numFmtId="3" fontId="9" fillId="0" borderId="14" xfId="0" applyNumberFormat="1" applyFont="1" applyBorder="1" applyAlignment="1"/>
    <xf numFmtId="0" fontId="9" fillId="0" borderId="16" xfId="0" applyNumberFormat="1" applyFont="1" applyBorder="1" applyAlignment="1">
      <alignment horizontal="left"/>
    </xf>
    <xf numFmtId="0" fontId="9" fillId="0" borderId="24" xfId="0" applyNumberFormat="1" applyFont="1" applyFill="1" applyBorder="1" applyAlignment="1">
      <alignment horizontal="center"/>
    </xf>
    <xf numFmtId="3" fontId="9" fillId="0" borderId="16" xfId="0" applyNumberFormat="1" applyFont="1" applyBorder="1"/>
    <xf numFmtId="3" fontId="9" fillId="0" borderId="16" xfId="0" applyNumberFormat="1" applyFont="1" applyFill="1" applyBorder="1" applyAlignment="1"/>
    <xf numFmtId="3" fontId="9" fillId="0" borderId="16" xfId="0" applyNumberFormat="1" applyFont="1" applyFill="1" applyBorder="1" applyAlignment="1">
      <alignment vertical="center"/>
    </xf>
    <xf numFmtId="3" fontId="9" fillId="12" borderId="14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9" fillId="0" borderId="20" xfId="0" applyNumberFormat="1" applyFont="1" applyBorder="1"/>
    <xf numFmtId="0" fontId="9" fillId="0" borderId="15" xfId="0" applyFont="1" applyFill="1" applyBorder="1" applyAlignment="1">
      <alignment vertical="center"/>
    </xf>
    <xf numFmtId="0" fontId="9" fillId="0" borderId="15" xfId="0" applyNumberFormat="1" applyFont="1" applyFill="1" applyBorder="1" applyAlignment="1">
      <alignment vertical="center"/>
    </xf>
    <xf numFmtId="0" fontId="9" fillId="0" borderId="15" xfId="0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3" fontId="18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vertical="center"/>
    </xf>
    <xf numFmtId="0" fontId="9" fillId="0" borderId="0" xfId="0" applyFont="1" applyBorder="1" applyAlignment="1"/>
    <xf numFmtId="0" fontId="9" fillId="0" borderId="0" xfId="0" applyNumberFormat="1" applyFont="1" applyBorder="1" applyAlignment="1">
      <alignment vertical="center"/>
    </xf>
    <xf numFmtId="3" fontId="9" fillId="0" borderId="15" xfId="0" applyNumberFormat="1" applyFont="1" applyBorder="1" applyAlignment="1">
      <alignment horizontal="center"/>
    </xf>
    <xf numFmtId="3" fontId="9" fillId="0" borderId="15" xfId="0" applyNumberFormat="1" applyFont="1" applyBorder="1" applyAlignment="1"/>
    <xf numFmtId="0" fontId="18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horizontal="center"/>
    </xf>
    <xf numFmtId="3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horizontal="center"/>
    </xf>
    <xf numFmtId="0" fontId="18" fillId="0" borderId="0" xfId="0" applyFont="1" applyBorder="1" applyAlignment="1">
      <alignment horizontal="left"/>
    </xf>
    <xf numFmtId="0" fontId="18" fillId="0" borderId="0" xfId="0" applyFont="1" applyBorder="1" applyAlignment="1"/>
    <xf numFmtId="9" fontId="9" fillId="0" borderId="0" xfId="0" applyNumberFormat="1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/>
    <xf numFmtId="0" fontId="9" fillId="0" borderId="2" xfId="0" applyNumberFormat="1" applyFont="1" applyFill="1" applyBorder="1" applyAlignment="1"/>
    <xf numFmtId="3" fontId="9" fillId="0" borderId="7" xfId="0" applyNumberFormat="1" applyFont="1" applyFill="1" applyBorder="1" applyAlignment="1">
      <alignment horizont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/>
    </xf>
    <xf numFmtId="3" fontId="9" fillId="0" borderId="12" xfId="0" applyNumberFormat="1" applyFont="1" applyFill="1" applyBorder="1" applyAlignment="1">
      <alignment horizontal="center"/>
    </xf>
    <xf numFmtId="3" fontId="9" fillId="0" borderId="3" xfId="0" applyNumberFormat="1" applyFont="1" applyFill="1" applyBorder="1" applyAlignment="1">
      <alignment horizontal="center" vertical="center"/>
    </xf>
    <xf numFmtId="3" fontId="9" fillId="0" borderId="4" xfId="0" applyNumberFormat="1" applyFont="1" applyFill="1" applyBorder="1" applyAlignment="1">
      <alignment horizontal="center" vertical="center"/>
    </xf>
    <xf numFmtId="0" fontId="9" fillId="0" borderId="3" xfId="0" applyFont="1" applyBorder="1" applyAlignment="1"/>
    <xf numFmtId="3" fontId="9" fillId="0" borderId="13" xfId="0" applyNumberFormat="1" applyFont="1" applyFill="1" applyBorder="1" applyAlignment="1">
      <alignment horizontal="center"/>
    </xf>
    <xf numFmtId="2" fontId="9" fillId="0" borderId="13" xfId="0" applyNumberFormat="1" applyFont="1" applyFill="1" applyBorder="1" applyAlignment="1">
      <alignment horizontal="center"/>
    </xf>
    <xf numFmtId="3" fontId="18" fillId="0" borderId="13" xfId="0" applyNumberFormat="1" applyFont="1" applyFill="1" applyBorder="1" applyAlignment="1">
      <alignment horizontal="center"/>
    </xf>
    <xf numFmtId="3" fontId="9" fillId="0" borderId="13" xfId="0" applyNumberFormat="1" applyFont="1" applyFill="1" applyBorder="1" applyAlignment="1">
      <alignment horizontal="center" vertical="center"/>
    </xf>
    <xf numFmtId="3" fontId="18" fillId="0" borderId="13" xfId="0" applyNumberFormat="1" applyFont="1" applyFill="1" applyBorder="1" applyAlignment="1">
      <alignment horizontal="center" vertical="center"/>
    </xf>
    <xf numFmtId="0" fontId="9" fillId="0" borderId="13" xfId="0" applyNumberFormat="1" applyFont="1" applyFill="1" applyBorder="1" applyAlignment="1">
      <alignment horizontal="center"/>
    </xf>
    <xf numFmtId="3" fontId="18" fillId="0" borderId="14" xfId="0" applyNumberFormat="1" applyFont="1" applyFill="1" applyBorder="1" applyAlignment="1">
      <alignment horizontal="center"/>
    </xf>
    <xf numFmtId="3" fontId="9" fillId="0" borderId="14" xfId="0" applyNumberFormat="1" applyFont="1" applyFill="1" applyBorder="1" applyAlignment="1">
      <alignment horizontal="center" vertical="center"/>
    </xf>
    <xf numFmtId="3" fontId="18" fillId="0" borderId="14" xfId="0" applyNumberFormat="1" applyFont="1" applyFill="1" applyBorder="1" applyAlignment="1">
      <alignment horizontal="center" vertical="center"/>
    </xf>
    <xf numFmtId="0" fontId="9" fillId="0" borderId="14" xfId="0" applyNumberFormat="1" applyFont="1" applyFill="1" applyBorder="1" applyAlignment="1">
      <alignment horizontal="center"/>
    </xf>
    <xf numFmtId="3" fontId="18" fillId="11" borderId="14" xfId="0" applyNumberFormat="1" applyFont="1" applyFill="1" applyBorder="1" applyAlignment="1">
      <alignment horizontal="center"/>
    </xf>
    <xf numFmtId="3" fontId="18" fillId="14" borderId="14" xfId="0" applyNumberFormat="1" applyFont="1" applyFill="1" applyBorder="1" applyAlignment="1">
      <alignment horizontal="center"/>
    </xf>
    <xf numFmtId="3" fontId="9" fillId="11" borderId="14" xfId="0" applyNumberFormat="1" applyFont="1" applyFill="1" applyBorder="1" applyAlignment="1">
      <alignment horizontal="center"/>
    </xf>
    <xf numFmtId="3" fontId="18" fillId="14" borderId="14" xfId="0" applyNumberFormat="1" applyFont="1" applyFill="1" applyBorder="1" applyAlignment="1">
      <alignment horizontal="center" vertical="center"/>
    </xf>
    <xf numFmtId="2" fontId="9" fillId="0" borderId="14" xfId="0" applyNumberFormat="1" applyFont="1" applyFill="1" applyBorder="1"/>
    <xf numFmtId="3" fontId="9" fillId="0" borderId="14" xfId="0" applyNumberFormat="1" applyFont="1" applyFill="1" applyBorder="1" applyAlignment="1"/>
    <xf numFmtId="3" fontId="18" fillId="0" borderId="14" xfId="0" applyNumberFormat="1" applyFont="1" applyFill="1" applyBorder="1" applyAlignment="1"/>
    <xf numFmtId="3" fontId="9" fillId="0" borderId="14" xfId="0" applyNumberFormat="1" applyFont="1" applyFill="1" applyBorder="1" applyAlignment="1">
      <alignment vertical="center"/>
    </xf>
    <xf numFmtId="3" fontId="18" fillId="0" borderId="14" xfId="0" applyNumberFormat="1" applyFont="1" applyFill="1" applyBorder="1" applyAlignment="1">
      <alignment vertical="center"/>
    </xf>
    <xf numFmtId="0" fontId="9" fillId="0" borderId="15" xfId="0" applyNumberFormat="1" applyFont="1" applyFill="1" applyBorder="1" applyAlignment="1">
      <alignment horizontal="left"/>
    </xf>
    <xf numFmtId="3" fontId="9" fillId="0" borderId="15" xfId="0" applyNumberFormat="1" applyFont="1" applyFill="1" applyBorder="1" applyAlignment="1">
      <alignment horizontal="center" vertical="center"/>
    </xf>
    <xf numFmtId="3" fontId="9" fillId="0" borderId="14" xfId="0" applyNumberFormat="1" applyFont="1" applyBorder="1"/>
    <xf numFmtId="2" fontId="9" fillId="0" borderId="14" xfId="0" applyNumberFormat="1" applyFont="1" applyBorder="1"/>
    <xf numFmtId="3" fontId="9" fillId="0" borderId="0" xfId="0" applyNumberFormat="1" applyFont="1" applyFill="1" applyBorder="1" applyAlignment="1">
      <alignment horizontal="center" vertical="center"/>
    </xf>
    <xf numFmtId="3" fontId="9" fillId="0" borderId="15" xfId="0" applyNumberFormat="1" applyFont="1" applyFill="1" applyBorder="1"/>
    <xf numFmtId="0" fontId="24" fillId="0" borderId="1" xfId="0" applyFont="1" applyBorder="1" applyAlignment="1">
      <alignment horizontal="center"/>
    </xf>
    <xf numFmtId="0" fontId="3" fillId="0" borderId="0" xfId="0" applyFont="1" applyBorder="1" applyAlignment="1"/>
    <xf numFmtId="0" fontId="18" fillId="0" borderId="0" xfId="0" applyFont="1" applyFill="1" applyBorder="1" applyAlignment="1"/>
    <xf numFmtId="0" fontId="18" fillId="0" borderId="0" xfId="0" applyFont="1" applyBorder="1" applyAlignment="1">
      <alignment horizontal="center"/>
    </xf>
    <xf numFmtId="0" fontId="22" fillId="0" borderId="0" xfId="0" applyFont="1" applyFill="1" applyBorder="1"/>
    <xf numFmtId="0" fontId="18" fillId="0" borderId="0" xfId="0" applyFont="1" applyFill="1" applyBorder="1" applyAlignment="1">
      <alignment horizontal="left"/>
    </xf>
    <xf numFmtId="3" fontId="9" fillId="0" borderId="0" xfId="0" applyNumberFormat="1" applyFont="1" applyFill="1" applyBorder="1"/>
    <xf numFmtId="0" fontId="9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/>
    <xf numFmtId="3" fontId="6" fillId="0" borderId="0" xfId="0" applyNumberFormat="1" applyFont="1" applyFill="1" applyBorder="1" applyAlignment="1"/>
    <xf numFmtId="3" fontId="5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/>
    <xf numFmtId="0" fontId="0" fillId="0" borderId="0" xfId="0" applyFill="1" applyBorder="1"/>
    <xf numFmtId="9" fontId="9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/>
    <xf numFmtId="0" fontId="9" fillId="0" borderId="13" xfId="0" applyFont="1" applyFill="1" applyBorder="1"/>
    <xf numFmtId="0" fontId="9" fillId="0" borderId="13" xfId="0" applyFont="1" applyFill="1" applyBorder="1" applyAlignment="1">
      <alignment horizontal="center"/>
    </xf>
    <xf numFmtId="3" fontId="9" fillId="0" borderId="13" xfId="0" applyNumberFormat="1" applyFont="1" applyFill="1" applyBorder="1"/>
    <xf numFmtId="0" fontId="18" fillId="0" borderId="1" xfId="0" applyFont="1" applyFill="1" applyBorder="1" applyAlignment="1">
      <alignment horizontal="center"/>
    </xf>
    <xf numFmtId="3" fontId="18" fillId="0" borderId="1" xfId="0" applyNumberFormat="1" applyFont="1" applyFill="1" applyBorder="1"/>
    <xf numFmtId="0" fontId="18" fillId="0" borderId="1" xfId="0" applyFont="1" applyFill="1" applyBorder="1"/>
    <xf numFmtId="0" fontId="9" fillId="0" borderId="1" xfId="0" applyFont="1" applyFill="1" applyBorder="1"/>
    <xf numFmtId="0" fontId="9" fillId="0" borderId="15" xfId="0" applyFont="1" applyFill="1" applyBorder="1"/>
    <xf numFmtId="0" fontId="8" fillId="0" borderId="0" xfId="0" applyFont="1" applyFill="1" applyAlignment="1"/>
    <xf numFmtId="0" fontId="4" fillId="0" borderId="0" xfId="0" applyFont="1" applyFill="1" applyAlignment="1"/>
    <xf numFmtId="0" fontId="9" fillId="0" borderId="21" xfId="0" applyFont="1" applyFill="1" applyBorder="1" applyAlignment="1">
      <alignment horizontal="center"/>
    </xf>
    <xf numFmtId="0" fontId="9" fillId="0" borderId="21" xfId="0" applyFont="1" applyFill="1" applyBorder="1"/>
    <xf numFmtId="0" fontId="2" fillId="5" borderId="2" xfId="0" applyFont="1" applyFill="1" applyBorder="1" applyAlignment="1"/>
    <xf numFmtId="0" fontId="1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0" fontId="18" fillId="0" borderId="13" xfId="0" applyNumberFormat="1" applyFont="1" applyFill="1" applyBorder="1" applyAlignment="1">
      <alignment horizontal="center"/>
    </xf>
    <xf numFmtId="0" fontId="18" fillId="0" borderId="14" xfId="0" applyNumberFormat="1" applyFont="1" applyFill="1" applyBorder="1" applyAlignment="1">
      <alignment horizontal="center"/>
    </xf>
    <xf numFmtId="0" fontId="9" fillId="0" borderId="14" xfId="0" applyNumberFormat="1" applyFont="1" applyFill="1" applyBorder="1" applyAlignment="1">
      <alignment horizontal="left"/>
    </xf>
    <xf numFmtId="0" fontId="18" fillId="0" borderId="14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87" fontId="5" fillId="15" borderId="14" xfId="0" applyNumberFormat="1" applyFont="1" applyFill="1" applyBorder="1" applyAlignment="1">
      <alignment horizontal="center"/>
    </xf>
    <xf numFmtId="0" fontId="5" fillId="15" borderId="14" xfId="0" applyFont="1" applyFill="1" applyBorder="1"/>
    <xf numFmtId="0" fontId="5" fillId="15" borderId="14" xfId="0" applyFont="1" applyFill="1" applyBorder="1" applyAlignment="1">
      <alignment horizontal="center"/>
    </xf>
    <xf numFmtId="3" fontId="5" fillId="15" borderId="14" xfId="0" applyNumberFormat="1" applyFont="1" applyFill="1" applyBorder="1"/>
    <xf numFmtId="3" fontId="5" fillId="15" borderId="14" xfId="0" applyNumberFormat="1" applyFont="1" applyFill="1" applyBorder="1" applyAlignment="1">
      <alignment horizontal="center"/>
    </xf>
    <xf numFmtId="0" fontId="13" fillId="0" borderId="0" xfId="0" applyFont="1" applyFill="1" applyBorder="1" applyAlignment="1"/>
    <xf numFmtId="0" fontId="11" fillId="0" borderId="0" xfId="0" applyFont="1" applyFill="1" applyBorder="1" applyAlignment="1"/>
    <xf numFmtId="3" fontId="5" fillId="11" borderId="14" xfId="0" applyNumberFormat="1" applyFont="1" applyFill="1" applyBorder="1" applyAlignment="1">
      <alignment horizontal="center" vertical="center"/>
    </xf>
    <xf numFmtId="0" fontId="5" fillId="15" borderId="14" xfId="0" applyNumberFormat="1" applyFont="1" applyFill="1" applyBorder="1"/>
    <xf numFmtId="2" fontId="5" fillId="15" borderId="14" xfId="0" applyNumberFormat="1" applyFont="1" applyFill="1" applyBorder="1" applyAlignment="1">
      <alignment horizontal="center"/>
    </xf>
    <xf numFmtId="187" fontId="9" fillId="0" borderId="13" xfId="0" applyNumberFormat="1" applyFont="1" applyBorder="1" applyAlignment="1">
      <alignment horizontal="center"/>
    </xf>
    <xf numFmtId="187" fontId="9" fillId="0" borderId="14" xfId="0" applyNumberFormat="1" applyFont="1" applyBorder="1" applyAlignment="1">
      <alignment horizontal="center"/>
    </xf>
    <xf numFmtId="187" fontId="9" fillId="15" borderId="14" xfId="0" applyNumberFormat="1" applyFont="1" applyFill="1" applyBorder="1" applyAlignment="1">
      <alignment horizontal="center"/>
    </xf>
    <xf numFmtId="0" fontId="9" fillId="15" borderId="14" xfId="0" applyFont="1" applyFill="1" applyBorder="1"/>
    <xf numFmtId="0" fontId="9" fillId="15" borderId="14" xfId="0" applyFont="1" applyFill="1" applyBorder="1" applyAlignment="1">
      <alignment horizontal="center"/>
    </xf>
    <xf numFmtId="3" fontId="9" fillId="15" borderId="14" xfId="0" applyNumberFormat="1" applyFont="1" applyFill="1" applyBorder="1"/>
    <xf numFmtId="3" fontId="9" fillId="15" borderId="14" xfId="0" applyNumberFormat="1" applyFont="1" applyFill="1" applyBorder="1" applyAlignment="1">
      <alignment horizontal="center"/>
    </xf>
    <xf numFmtId="0" fontId="9" fillId="15" borderId="14" xfId="0" applyNumberFormat="1" applyFont="1" applyFill="1" applyBorder="1"/>
    <xf numFmtId="2" fontId="9" fillId="15" borderId="14" xfId="0" applyNumberFormat="1" applyFont="1" applyFill="1" applyBorder="1" applyAlignment="1">
      <alignment horizontal="center"/>
    </xf>
    <xf numFmtId="187" fontId="9" fillId="0" borderId="16" xfId="0" applyNumberFormat="1" applyFont="1" applyBorder="1" applyAlignment="1">
      <alignment horizontal="center"/>
    </xf>
    <xf numFmtId="188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23" fillId="0" borderId="0" xfId="0" applyFont="1" applyFill="1" applyAlignment="1"/>
    <xf numFmtId="0" fontId="18" fillId="0" borderId="0" xfId="0" applyFont="1" applyFill="1" applyAlignment="1"/>
    <xf numFmtId="3" fontId="9" fillId="11" borderId="14" xfId="0" applyNumberFormat="1" applyFont="1" applyFill="1" applyBorder="1" applyAlignment="1">
      <alignment horizontal="center" vertical="center"/>
    </xf>
    <xf numFmtId="3" fontId="9" fillId="0" borderId="15" xfId="0" applyNumberFormat="1" applyFont="1" applyBorder="1"/>
    <xf numFmtId="2" fontId="9" fillId="0" borderId="15" xfId="0" applyNumberFormat="1" applyFont="1" applyBorder="1"/>
    <xf numFmtId="3" fontId="18" fillId="0" borderId="15" xfId="0" applyNumberFormat="1" applyFont="1" applyFill="1" applyBorder="1"/>
    <xf numFmtId="3" fontId="18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/>
    <xf numFmtId="189" fontId="18" fillId="0" borderId="1" xfId="0" applyNumberFormat="1" applyFont="1" applyFill="1" applyBorder="1" applyAlignment="1">
      <alignment horizontal="center"/>
    </xf>
    <xf numFmtId="2" fontId="18" fillId="0" borderId="1" xfId="0" applyNumberFormat="1" applyFont="1" applyFill="1" applyBorder="1"/>
    <xf numFmtId="0" fontId="9" fillId="0" borderId="0" xfId="0" applyFont="1" applyBorder="1"/>
    <xf numFmtId="187" fontId="9" fillId="0" borderId="21" xfId="0" applyNumberFormat="1" applyFont="1" applyBorder="1" applyAlignment="1">
      <alignment horizontal="center"/>
    </xf>
    <xf numFmtId="3" fontId="9" fillId="0" borderId="21" xfId="0" applyNumberFormat="1" applyFont="1" applyFill="1" applyBorder="1"/>
    <xf numFmtId="0" fontId="9" fillId="0" borderId="21" xfId="0" applyFont="1" applyBorder="1" applyAlignment="1">
      <alignment horizontal="center"/>
    </xf>
    <xf numFmtId="3" fontId="9" fillId="0" borderId="21" xfId="0" applyNumberFormat="1" applyFont="1" applyBorder="1" applyAlignment="1">
      <alignment horizontal="center"/>
    </xf>
    <xf numFmtId="3" fontId="9" fillId="2" borderId="21" xfId="0" applyNumberFormat="1" applyFont="1" applyFill="1" applyBorder="1" applyAlignment="1">
      <alignment horizontal="center"/>
    </xf>
    <xf numFmtId="3" fontId="9" fillId="3" borderId="21" xfId="0" applyNumberFormat="1" applyFont="1" applyFill="1" applyBorder="1" applyAlignment="1">
      <alignment horizontal="center"/>
    </xf>
    <xf numFmtId="3" fontId="9" fillId="5" borderId="21" xfId="0" applyNumberFormat="1" applyFont="1" applyFill="1" applyBorder="1" applyAlignment="1">
      <alignment horizontal="center"/>
    </xf>
    <xf numFmtId="3" fontId="9" fillId="8" borderId="21" xfId="0" applyNumberFormat="1" applyFont="1" applyFill="1" applyBorder="1" applyAlignment="1">
      <alignment horizontal="center"/>
    </xf>
    <xf numFmtId="3" fontId="9" fillId="9" borderId="21" xfId="0" applyNumberFormat="1" applyFont="1" applyFill="1" applyBorder="1" applyAlignment="1">
      <alignment horizontal="center"/>
    </xf>
    <xf numFmtId="3" fontId="9" fillId="10" borderId="21" xfId="0" applyNumberFormat="1" applyFont="1" applyFill="1" applyBorder="1" applyAlignment="1">
      <alignment horizontal="center"/>
    </xf>
    <xf numFmtId="187" fontId="9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0" fontId="9" fillId="0" borderId="0" xfId="0" applyNumberFormat="1" applyFont="1" applyBorder="1"/>
    <xf numFmtId="0" fontId="22" fillId="0" borderId="0" xfId="0" applyFont="1" applyBorder="1"/>
    <xf numFmtId="0" fontId="0" fillId="0" borderId="0" xfId="0" applyBorder="1"/>
    <xf numFmtId="187" fontId="9" fillId="0" borderId="15" xfId="0" applyNumberFormat="1" applyFont="1" applyBorder="1" applyAlignment="1">
      <alignment horizontal="center"/>
    </xf>
    <xf numFmtId="3" fontId="9" fillId="2" borderId="15" xfId="0" applyNumberFormat="1" applyFont="1" applyFill="1" applyBorder="1" applyAlignment="1">
      <alignment horizontal="center"/>
    </xf>
    <xf numFmtId="3" fontId="9" fillId="3" borderId="15" xfId="0" applyNumberFormat="1" applyFont="1" applyFill="1" applyBorder="1" applyAlignment="1">
      <alignment horizontal="center"/>
    </xf>
    <xf numFmtId="3" fontId="9" fillId="5" borderId="15" xfId="0" applyNumberFormat="1" applyFont="1" applyFill="1" applyBorder="1" applyAlignment="1">
      <alignment horizontal="center"/>
    </xf>
    <xf numFmtId="3" fontId="9" fillId="8" borderId="15" xfId="0" applyNumberFormat="1" applyFont="1" applyFill="1" applyBorder="1" applyAlignment="1">
      <alignment horizontal="center"/>
    </xf>
    <xf numFmtId="3" fontId="9" fillId="9" borderId="15" xfId="0" applyNumberFormat="1" applyFont="1" applyFill="1" applyBorder="1" applyAlignment="1">
      <alignment horizontal="center"/>
    </xf>
    <xf numFmtId="3" fontId="9" fillId="10" borderId="15" xfId="0" applyNumberFormat="1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/>
    </xf>
    <xf numFmtId="3" fontId="18" fillId="11" borderId="1" xfId="0" applyNumberFormat="1" applyFont="1" applyFill="1" applyBorder="1"/>
    <xf numFmtId="2" fontId="18" fillId="11" borderId="1" xfId="0" applyNumberFormat="1" applyFont="1" applyFill="1" applyBorder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3" fontId="5" fillId="0" borderId="18" xfId="0" applyNumberFormat="1" applyFont="1" applyFill="1" applyBorder="1" applyAlignment="1">
      <alignment horizontal="center"/>
    </xf>
    <xf numFmtId="3" fontId="5" fillId="0" borderId="19" xfId="0" applyNumberFormat="1" applyFont="1" applyFill="1" applyBorder="1" applyAlignment="1">
      <alignment horizontal="center"/>
    </xf>
    <xf numFmtId="0" fontId="5" fillId="0" borderId="19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8" fillId="7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8" fillId="11" borderId="0" xfId="0" applyFont="1" applyFill="1" applyAlignment="1">
      <alignment horizont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0" xfId="0" applyFont="1" applyFill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14" xfId="0" applyNumberFormat="1" applyFont="1" applyFill="1" applyBorder="1" applyAlignment="1">
      <alignment horizontal="center"/>
    </xf>
    <xf numFmtId="0" fontId="5" fillId="0" borderId="14" xfId="0" applyNumberFormat="1" applyFont="1" applyFill="1" applyBorder="1" applyAlignment="1">
      <alignment horizontal="left"/>
    </xf>
    <xf numFmtId="0" fontId="5" fillId="0" borderId="1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0" fontId="6" fillId="0" borderId="13" xfId="0" applyNumberFormat="1" applyFont="1" applyFill="1" applyBorder="1" applyAlignment="1">
      <alignment horizont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9" fontId="5" fillId="0" borderId="3" xfId="0" applyNumberFormat="1" applyFont="1" applyBorder="1" applyAlignment="1">
      <alignment horizontal="center" vertical="center"/>
    </xf>
    <xf numFmtId="0" fontId="5" fillId="0" borderId="20" xfId="0" applyNumberFormat="1" applyFont="1" applyFill="1" applyBorder="1" applyAlignment="1">
      <alignment horizontal="center"/>
    </xf>
    <xf numFmtId="0" fontId="5" fillId="0" borderId="25" xfId="0" applyNumberFormat="1" applyFont="1" applyFill="1" applyBorder="1" applyAlignment="1">
      <alignment horizontal="center"/>
    </xf>
    <xf numFmtId="0" fontId="5" fillId="0" borderId="26" xfId="0" applyNumberFormat="1" applyFont="1" applyFill="1" applyBorder="1" applyAlignment="1">
      <alignment horizontal="center"/>
    </xf>
    <xf numFmtId="0" fontId="5" fillId="0" borderId="23" xfId="0" applyNumberFormat="1" applyFont="1" applyFill="1" applyBorder="1" applyAlignment="1">
      <alignment horizontal="left"/>
    </xf>
    <xf numFmtId="0" fontId="5" fillId="0" borderId="27" xfId="0" applyNumberFormat="1" applyFont="1" applyFill="1" applyBorder="1" applyAlignment="1">
      <alignment horizontal="left"/>
    </xf>
    <xf numFmtId="0" fontId="5" fillId="0" borderId="28" xfId="0" applyNumberFormat="1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horizontal="center" vertical="center"/>
    </xf>
    <xf numFmtId="3" fontId="2" fillId="0" borderId="7" xfId="0" applyNumberFormat="1" applyFont="1" applyFill="1" applyBorder="1" applyAlignment="1">
      <alignment horizontal="center" vertical="center"/>
    </xf>
    <xf numFmtId="3" fontId="2" fillId="0" borderId="10" xfId="0" applyNumberFormat="1" applyFont="1" applyFill="1" applyBorder="1" applyAlignment="1">
      <alignment horizontal="center" vertical="center"/>
    </xf>
    <xf numFmtId="3" fontId="2" fillId="0" borderId="11" xfId="0" applyNumberFormat="1" applyFont="1" applyFill="1" applyBorder="1" applyAlignment="1">
      <alignment horizontal="center" vertical="center"/>
    </xf>
    <xf numFmtId="3" fontId="2" fillId="0" borderId="12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8" fillId="0" borderId="14" xfId="0" applyNumberFormat="1" applyFont="1" applyFill="1" applyBorder="1" applyAlignment="1">
      <alignment horizontal="center"/>
    </xf>
    <xf numFmtId="0" fontId="9" fillId="0" borderId="14" xfId="0" applyNumberFormat="1" applyFont="1" applyFill="1" applyBorder="1" applyAlignment="1">
      <alignment horizontal="left"/>
    </xf>
    <xf numFmtId="3" fontId="9" fillId="0" borderId="18" xfId="0" applyNumberFormat="1" applyFont="1" applyFill="1" applyBorder="1" applyAlignment="1">
      <alignment horizontal="center"/>
    </xf>
    <xf numFmtId="3" fontId="9" fillId="0" borderId="19" xfId="0" applyNumberFormat="1" applyFont="1" applyFill="1" applyBorder="1" applyAlignment="1">
      <alignment horizontal="center"/>
    </xf>
    <xf numFmtId="0" fontId="9" fillId="0" borderId="19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9" fillId="0" borderId="2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9" fillId="0" borderId="7" xfId="0" applyNumberFormat="1" applyFont="1" applyBorder="1" applyAlignment="1">
      <alignment horizontal="center" vertical="center"/>
    </xf>
    <xf numFmtId="0" fontId="9" fillId="0" borderId="12" xfId="0" applyNumberFormat="1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20" xfId="0" applyNumberFormat="1" applyFont="1" applyFill="1" applyBorder="1" applyAlignment="1">
      <alignment horizontal="center"/>
    </xf>
    <xf numFmtId="0" fontId="9" fillId="0" borderId="25" xfId="0" applyNumberFormat="1" applyFont="1" applyFill="1" applyBorder="1" applyAlignment="1">
      <alignment horizontal="center"/>
    </xf>
    <xf numFmtId="0" fontId="9" fillId="0" borderId="26" xfId="0" applyNumberFormat="1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left"/>
    </xf>
    <xf numFmtId="0" fontId="9" fillId="0" borderId="15" xfId="0" applyFont="1" applyFill="1" applyBorder="1" applyAlignment="1">
      <alignment horizontal="center"/>
    </xf>
    <xf numFmtId="0" fontId="18" fillId="0" borderId="13" xfId="0" applyNumberFormat="1" applyFont="1" applyFill="1" applyBorder="1" applyAlignment="1">
      <alignment horizontal="center"/>
    </xf>
    <xf numFmtId="0" fontId="23" fillId="6" borderId="0" xfId="0" applyFont="1" applyFill="1" applyAlignment="1">
      <alignment horizontal="center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9" xfId="0" applyNumberFormat="1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/>
    </xf>
    <xf numFmtId="3" fontId="9" fillId="0" borderId="17" xfId="0" applyNumberFormat="1" applyFont="1" applyFill="1" applyBorder="1" applyAlignment="1">
      <alignment horizontal="center"/>
    </xf>
    <xf numFmtId="9" fontId="9" fillId="0" borderId="2" xfId="0" applyNumberFormat="1" applyFont="1" applyBorder="1" applyAlignment="1">
      <alignment horizontal="center" vertical="center"/>
    </xf>
    <xf numFmtId="9" fontId="9" fillId="0" borderId="3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/>
    </xf>
    <xf numFmtId="0" fontId="9" fillId="0" borderId="3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3" xfId="0" applyNumberFormat="1" applyFont="1" applyFill="1" applyBorder="1" applyAlignment="1">
      <alignment horizontal="left"/>
    </xf>
    <xf numFmtId="0" fontId="9" fillId="0" borderId="27" xfId="0" applyNumberFormat="1" applyFont="1" applyFill="1" applyBorder="1" applyAlignment="1">
      <alignment horizontal="left"/>
    </xf>
    <xf numFmtId="0" fontId="9" fillId="0" borderId="28" xfId="0" applyNumberFormat="1" applyFont="1" applyFill="1" applyBorder="1" applyAlignment="1">
      <alignment horizontal="left"/>
    </xf>
    <xf numFmtId="0" fontId="18" fillId="0" borderId="0" xfId="0" applyFont="1" applyAlignment="1">
      <alignment horizont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18" fillId="0" borderId="17" xfId="0" applyFont="1" applyFill="1" applyBorder="1" applyAlignment="1">
      <alignment horizontal="left"/>
    </xf>
    <xf numFmtId="0" fontId="18" fillId="0" borderId="18" xfId="0" applyFont="1" applyFill="1" applyBorder="1" applyAlignment="1">
      <alignment horizontal="left"/>
    </xf>
    <xf numFmtId="0" fontId="18" fillId="0" borderId="19" xfId="0" applyFont="1" applyFill="1" applyBorder="1" applyAlignment="1">
      <alignment horizontal="left"/>
    </xf>
    <xf numFmtId="0" fontId="18" fillId="0" borderId="17" xfId="0" applyFont="1" applyBorder="1" applyAlignment="1">
      <alignment horizontal="left"/>
    </xf>
    <xf numFmtId="0" fontId="18" fillId="0" borderId="18" xfId="0" applyFont="1" applyBorder="1" applyAlignment="1">
      <alignment horizontal="left"/>
    </xf>
    <xf numFmtId="0" fontId="18" fillId="0" borderId="19" xfId="0" applyFont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1" fontId="18" fillId="0" borderId="1" xfId="0" applyNumberFormat="1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left"/>
    </xf>
    <xf numFmtId="3" fontId="9" fillId="0" borderId="5" xfId="0" applyNumberFormat="1" applyFont="1" applyFill="1" applyBorder="1" applyAlignment="1">
      <alignment horizontal="center" vertical="center"/>
    </xf>
    <xf numFmtId="3" fontId="9" fillId="0" borderId="6" xfId="0" applyNumberFormat="1" applyFont="1" applyFill="1" applyBorder="1" applyAlignment="1">
      <alignment horizontal="center" vertical="center"/>
    </xf>
    <xf numFmtId="3" fontId="9" fillId="0" borderId="7" xfId="0" applyNumberFormat="1" applyFont="1" applyFill="1" applyBorder="1" applyAlignment="1">
      <alignment horizontal="center" vertical="center"/>
    </xf>
    <xf numFmtId="3" fontId="9" fillId="0" borderId="10" xfId="0" applyNumberFormat="1" applyFont="1" applyFill="1" applyBorder="1" applyAlignment="1">
      <alignment horizontal="center" vertical="center"/>
    </xf>
    <xf numFmtId="3" fontId="9" fillId="0" borderId="11" xfId="0" applyNumberFormat="1" applyFont="1" applyFill="1" applyBorder="1" applyAlignment="1">
      <alignment horizontal="center" vertical="center"/>
    </xf>
    <xf numFmtId="3" fontId="9" fillId="0" borderId="12" xfId="0" applyNumberFormat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87" fontId="9" fillId="0" borderId="0" xfId="0" applyNumberFormat="1" applyFont="1" applyBorder="1" applyAlignment="1">
      <alignment horizontal="center"/>
    </xf>
    <xf numFmtId="189" fontId="29" fillId="11" borderId="1" xfId="0" applyNumberFormat="1" applyFont="1" applyFill="1" applyBorder="1" applyAlignment="1">
      <alignment horizontal="center"/>
    </xf>
    <xf numFmtId="3" fontId="9" fillId="2" borderId="17" xfId="0" applyNumberFormat="1" applyFont="1" applyFill="1" applyBorder="1" applyAlignment="1">
      <alignment horizontal="center"/>
    </xf>
    <xf numFmtId="3" fontId="9" fillId="2" borderId="19" xfId="0" applyNumberFormat="1" applyFont="1" applyFill="1" applyBorder="1" applyAlignment="1">
      <alignment horizontal="center"/>
    </xf>
    <xf numFmtId="3" fontId="9" fillId="2" borderId="18" xfId="0" applyNumberFormat="1" applyFont="1" applyFill="1" applyBorder="1" applyAlignment="1">
      <alignment horizontal="center"/>
    </xf>
    <xf numFmtId="1" fontId="18" fillId="0" borderId="17" xfId="0" applyNumberFormat="1" applyFont="1" applyFill="1" applyBorder="1" applyAlignment="1">
      <alignment horizontal="center"/>
    </xf>
    <xf numFmtId="1" fontId="18" fillId="0" borderId="18" xfId="0" applyNumberFormat="1" applyFont="1" applyFill="1" applyBorder="1" applyAlignment="1">
      <alignment horizontal="center"/>
    </xf>
    <xf numFmtId="1" fontId="18" fillId="0" borderId="1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63</xdr:row>
      <xdr:rowOff>200025</xdr:rowOff>
    </xdr:from>
    <xdr:to>
      <xdr:col>9</xdr:col>
      <xdr:colOff>171450</xdr:colOff>
      <xdr:row>67</xdr:row>
      <xdr:rowOff>161925</xdr:rowOff>
    </xdr:to>
    <xdr:sp macro="" textlink="">
      <xdr:nvSpPr>
        <xdr:cNvPr id="2" name="ลูกศรลง 1"/>
        <xdr:cNvSpPr/>
      </xdr:nvSpPr>
      <xdr:spPr>
        <a:xfrm>
          <a:off x="4429125" y="13430250"/>
          <a:ext cx="438150" cy="9144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70</xdr:row>
      <xdr:rowOff>133350</xdr:rowOff>
    </xdr:from>
    <xdr:to>
      <xdr:col>9</xdr:col>
      <xdr:colOff>28575</xdr:colOff>
      <xdr:row>74</xdr:row>
      <xdr:rowOff>190500</xdr:rowOff>
    </xdr:to>
    <xdr:sp macro="" textlink="">
      <xdr:nvSpPr>
        <xdr:cNvPr id="2" name="ลูกศรลง 1"/>
        <xdr:cNvSpPr/>
      </xdr:nvSpPr>
      <xdr:spPr>
        <a:xfrm>
          <a:off x="4371975" y="14763750"/>
          <a:ext cx="352425" cy="10096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152399</xdr:rowOff>
    </xdr:from>
    <xdr:to>
      <xdr:col>1</xdr:col>
      <xdr:colOff>6191249</xdr:colOff>
      <xdr:row>17</xdr:row>
      <xdr:rowOff>209549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3924"/>
          <a:ext cx="6505574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95250</xdr:rowOff>
    </xdr:from>
    <xdr:to>
      <xdr:col>1</xdr:col>
      <xdr:colOff>6174309</xdr:colOff>
      <xdr:row>34</xdr:row>
      <xdr:rowOff>142875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38750"/>
          <a:ext cx="6488634" cy="3648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152400</xdr:rowOff>
    </xdr:from>
    <xdr:to>
      <xdr:col>1</xdr:col>
      <xdr:colOff>6162675</xdr:colOff>
      <xdr:row>52</xdr:row>
      <xdr:rowOff>193484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25050"/>
          <a:ext cx="6477000" cy="36415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152400</xdr:rowOff>
    </xdr:from>
    <xdr:to>
      <xdr:col>1</xdr:col>
      <xdr:colOff>6162675</xdr:colOff>
      <xdr:row>70</xdr:row>
      <xdr:rowOff>193484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97025"/>
          <a:ext cx="6477000" cy="364153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75</xdr:row>
      <xdr:rowOff>123825</xdr:rowOff>
    </xdr:from>
    <xdr:to>
      <xdr:col>1</xdr:col>
      <xdr:colOff>6162676</xdr:colOff>
      <xdr:row>89</xdr:row>
      <xdr:rowOff>154199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19411950"/>
          <a:ext cx="6457950" cy="36308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133350</xdr:rowOff>
    </xdr:from>
    <xdr:to>
      <xdr:col>2</xdr:col>
      <xdr:colOff>0</xdr:colOff>
      <xdr:row>110</xdr:row>
      <xdr:rowOff>228601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079325"/>
          <a:ext cx="6515100" cy="34385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6181725</xdr:colOff>
      <xdr:row>127</xdr:row>
      <xdr:rowOff>43791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060775"/>
          <a:ext cx="6496050" cy="36442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</xdr:row>
      <xdr:rowOff>161925</xdr:rowOff>
    </xdr:from>
    <xdr:to>
      <xdr:col>1</xdr:col>
      <xdr:colOff>6181725</xdr:colOff>
      <xdr:row>146</xdr:row>
      <xdr:rowOff>213720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109025"/>
          <a:ext cx="6496050" cy="365224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149</xdr:row>
      <xdr:rowOff>219075</xdr:rowOff>
    </xdr:from>
    <xdr:to>
      <xdr:col>1</xdr:col>
      <xdr:colOff>6143626</xdr:colOff>
      <xdr:row>163</xdr:row>
      <xdr:rowOff>249448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538150"/>
          <a:ext cx="6457950" cy="36308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1</xdr:col>
      <xdr:colOff>6156474</xdr:colOff>
      <xdr:row>183</xdr:row>
      <xdr:rowOff>19050</xdr:rowOff>
    </xdr:to>
    <xdr:pic>
      <xdr:nvPicPr>
        <xdr:cNvPr id="12" name="รูปภาพ 1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205400"/>
          <a:ext cx="6470799" cy="3619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190</xdr:row>
      <xdr:rowOff>190499</xdr:rowOff>
    </xdr:from>
    <xdr:to>
      <xdr:col>1</xdr:col>
      <xdr:colOff>6172200</xdr:colOff>
      <xdr:row>204</xdr:row>
      <xdr:rowOff>236938</xdr:rowOff>
    </xdr:to>
    <xdr:pic>
      <xdr:nvPicPr>
        <xdr:cNvPr id="13" name="รูปภาพ 1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796574"/>
          <a:ext cx="6486525" cy="364688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207</xdr:row>
      <xdr:rowOff>180975</xdr:rowOff>
    </xdr:from>
    <xdr:to>
      <xdr:col>1</xdr:col>
      <xdr:colOff>6162675</xdr:colOff>
      <xdr:row>221</xdr:row>
      <xdr:rowOff>177031</xdr:rowOff>
    </xdr:to>
    <xdr:pic>
      <xdr:nvPicPr>
        <xdr:cNvPr id="14" name="รูปภาพ 13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3159025"/>
          <a:ext cx="6448425" cy="359650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226</xdr:row>
      <xdr:rowOff>0</xdr:rowOff>
    </xdr:from>
    <xdr:to>
      <xdr:col>1</xdr:col>
      <xdr:colOff>6172200</xdr:colOff>
      <xdr:row>240</xdr:row>
      <xdr:rowOff>25019</xdr:rowOff>
    </xdr:to>
    <xdr:pic>
      <xdr:nvPicPr>
        <xdr:cNvPr id="15" name="รูปภาพ 14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7607200"/>
          <a:ext cx="6448425" cy="36254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244</xdr:row>
      <xdr:rowOff>171450</xdr:rowOff>
    </xdr:from>
    <xdr:to>
      <xdr:col>1</xdr:col>
      <xdr:colOff>6124575</xdr:colOff>
      <xdr:row>258</xdr:row>
      <xdr:rowOff>191113</xdr:rowOff>
    </xdr:to>
    <xdr:pic>
      <xdr:nvPicPr>
        <xdr:cNvPr id="16" name="รูปภาพ 15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407800"/>
          <a:ext cx="6438900" cy="36201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260</xdr:row>
      <xdr:rowOff>257174</xdr:rowOff>
    </xdr:from>
    <xdr:to>
      <xdr:col>1</xdr:col>
      <xdr:colOff>6153150</xdr:colOff>
      <xdr:row>275</xdr:row>
      <xdr:rowOff>35728</xdr:rowOff>
    </xdr:to>
    <xdr:pic>
      <xdr:nvPicPr>
        <xdr:cNvPr id="18" name="รูปภาพ 17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122674"/>
          <a:ext cx="6467475" cy="36361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workbookViewId="0">
      <selection activeCell="A4" sqref="A4:E4"/>
    </sheetView>
  </sheetViews>
  <sheetFormatPr defaultRowHeight="14.25" x14ac:dyDescent="0.2"/>
  <cols>
    <col min="1" max="1" width="42.625" customWidth="1"/>
    <col min="2" max="2" width="3.125" customWidth="1"/>
    <col min="3" max="3" width="42.625" customWidth="1"/>
    <col min="4" max="4" width="3.75" customWidth="1"/>
    <col min="5" max="5" width="32" customWidth="1"/>
    <col min="6" max="6" width="9" hidden="1" customWidth="1"/>
    <col min="7" max="7" width="1" customWidth="1"/>
  </cols>
  <sheetData>
    <row r="1" spans="1:9" ht="20.25" x14ac:dyDescent="0.3">
      <c r="A1" s="553" t="s">
        <v>247</v>
      </c>
      <c r="B1" s="553"/>
      <c r="C1" s="553"/>
      <c r="D1" s="553"/>
      <c r="E1" s="553"/>
      <c r="F1" s="240"/>
      <c r="G1" s="240"/>
      <c r="H1" s="240"/>
      <c r="I1" s="240"/>
    </row>
    <row r="2" spans="1:9" ht="20.25" x14ac:dyDescent="0.3">
      <c r="A2" s="554"/>
      <c r="B2" s="554"/>
      <c r="C2" s="554"/>
      <c r="D2" s="554"/>
      <c r="E2" s="554"/>
      <c r="F2" s="1"/>
      <c r="G2" s="1"/>
      <c r="H2" s="1"/>
      <c r="I2" s="1"/>
    </row>
    <row r="3" spans="1:9" ht="20.25" x14ac:dyDescent="0.3">
      <c r="A3" s="554" t="s">
        <v>200</v>
      </c>
      <c r="B3" s="554"/>
      <c r="C3" s="554"/>
      <c r="D3" s="554"/>
      <c r="E3" s="554"/>
      <c r="F3" s="1"/>
      <c r="G3" s="1"/>
      <c r="H3" s="1"/>
      <c r="I3" s="271"/>
    </row>
    <row r="4" spans="1:9" ht="20.25" x14ac:dyDescent="0.3">
      <c r="A4" s="555" t="s">
        <v>298</v>
      </c>
      <c r="B4" s="555"/>
      <c r="C4" s="555"/>
      <c r="D4" s="555"/>
      <c r="E4" s="555"/>
      <c r="F4" s="1"/>
      <c r="G4" s="1"/>
      <c r="H4" s="1"/>
      <c r="I4" s="1"/>
    </row>
    <row r="5" spans="1:9" ht="20.25" x14ac:dyDescent="0.3">
      <c r="A5" s="1"/>
      <c r="B5" s="1"/>
      <c r="C5" s="1"/>
      <c r="D5" s="1"/>
      <c r="E5" s="1"/>
      <c r="F5" s="1"/>
    </row>
    <row r="6" spans="1:9" ht="20.25" x14ac:dyDescent="0.3">
      <c r="A6" s="272" t="s">
        <v>163</v>
      </c>
      <c r="B6" s="237"/>
      <c r="C6" s="272" t="s">
        <v>162</v>
      </c>
      <c r="D6" s="237"/>
      <c r="E6" s="272" t="s">
        <v>164</v>
      </c>
      <c r="F6" s="1"/>
    </row>
    <row r="7" spans="1:9" ht="20.25" x14ac:dyDescent="0.3">
      <c r="A7" s="238" t="s">
        <v>123</v>
      </c>
      <c r="B7" s="237"/>
      <c r="C7" s="238" t="s">
        <v>149</v>
      </c>
      <c r="D7" s="237"/>
      <c r="E7" s="238" t="s">
        <v>124</v>
      </c>
      <c r="F7" s="1"/>
    </row>
    <row r="8" spans="1:9" ht="20.25" x14ac:dyDescent="0.3">
      <c r="A8" s="238" t="s">
        <v>128</v>
      </c>
      <c r="B8" s="237"/>
      <c r="C8" s="241" t="s">
        <v>126</v>
      </c>
      <c r="D8" s="237"/>
      <c r="E8" s="241" t="s">
        <v>126</v>
      </c>
      <c r="F8" s="1"/>
    </row>
    <row r="9" spans="1:9" ht="20.25" x14ac:dyDescent="0.3">
      <c r="A9" s="241" t="s">
        <v>219</v>
      </c>
      <c r="B9" s="237"/>
      <c r="C9" s="238" t="s">
        <v>125</v>
      </c>
      <c r="D9" s="237"/>
      <c r="E9" s="238" t="s">
        <v>125</v>
      </c>
      <c r="F9" s="1"/>
    </row>
    <row r="10" spans="1:9" ht="20.25" x14ac:dyDescent="0.3">
      <c r="A10" s="238"/>
      <c r="B10" s="237"/>
      <c r="C10" s="241" t="s">
        <v>156</v>
      </c>
      <c r="D10" s="237"/>
      <c r="E10" s="241" t="s">
        <v>156</v>
      </c>
      <c r="F10" s="1"/>
    </row>
    <row r="11" spans="1:9" ht="20.25" x14ac:dyDescent="0.3">
      <c r="A11" s="239"/>
      <c r="B11" s="237"/>
      <c r="C11" s="269" t="s">
        <v>244</v>
      </c>
      <c r="D11" s="237"/>
      <c r="E11" s="269" t="s">
        <v>157</v>
      </c>
      <c r="F11" s="1"/>
    </row>
    <row r="12" spans="1:9" ht="20.25" x14ac:dyDescent="0.3">
      <c r="A12" s="1"/>
      <c r="B12" s="1"/>
      <c r="C12" s="1"/>
      <c r="D12" s="1"/>
      <c r="E12" s="1"/>
      <c r="F12" s="1"/>
    </row>
    <row r="13" spans="1:9" ht="20.25" x14ac:dyDescent="0.3">
      <c r="A13" s="273" t="s">
        <v>127</v>
      </c>
      <c r="B13" s="1"/>
      <c r="C13" s="272" t="s">
        <v>165</v>
      </c>
      <c r="D13" s="1"/>
      <c r="E13" s="272" t="s">
        <v>168</v>
      </c>
      <c r="F13" s="1"/>
    </row>
    <row r="14" spans="1:9" ht="20.25" x14ac:dyDescent="0.3">
      <c r="A14" s="242" t="s">
        <v>158</v>
      </c>
      <c r="B14" s="1"/>
      <c r="C14" s="238" t="s">
        <v>151</v>
      </c>
      <c r="D14" s="1"/>
      <c r="E14" s="238" t="s">
        <v>151</v>
      </c>
      <c r="F14" s="1"/>
    </row>
    <row r="15" spans="1:9" ht="20.25" x14ac:dyDescent="0.3">
      <c r="A15" s="242" t="s">
        <v>159</v>
      </c>
      <c r="B15" s="1"/>
      <c r="C15" s="270" t="s">
        <v>150</v>
      </c>
      <c r="D15" s="1"/>
      <c r="E15" s="270" t="s">
        <v>150</v>
      </c>
      <c r="F15" s="1"/>
    </row>
    <row r="16" spans="1:9" ht="20.25" x14ac:dyDescent="0.3">
      <c r="A16" s="242" t="s">
        <v>174</v>
      </c>
      <c r="B16" s="1"/>
      <c r="C16" s="269" t="s">
        <v>152</v>
      </c>
      <c r="D16" s="1"/>
      <c r="E16" s="269" t="s">
        <v>153</v>
      </c>
      <c r="F16" s="1"/>
    </row>
    <row r="17" spans="1:6" ht="20.25" x14ac:dyDescent="0.3">
      <c r="A17" s="2" t="s">
        <v>245</v>
      </c>
      <c r="B17" s="1"/>
      <c r="C17" s="1"/>
      <c r="D17" s="1"/>
      <c r="E17" s="242"/>
      <c r="F17" s="1"/>
    </row>
    <row r="18" spans="1:6" ht="20.25" x14ac:dyDescent="0.3">
      <c r="A18" s="242" t="s">
        <v>173</v>
      </c>
      <c r="B18" s="1"/>
      <c r="C18" s="272" t="s">
        <v>166</v>
      </c>
      <c r="D18" s="1"/>
      <c r="E18" s="272" t="s">
        <v>167</v>
      </c>
      <c r="F18" s="1"/>
    </row>
    <row r="19" spans="1:6" ht="20.25" x14ac:dyDescent="0.3">
      <c r="A19" s="242" t="s">
        <v>172</v>
      </c>
      <c r="B19" s="1"/>
      <c r="C19" s="238" t="s">
        <v>151</v>
      </c>
      <c r="D19" s="1"/>
      <c r="E19" s="238" t="s">
        <v>151</v>
      </c>
      <c r="F19" s="1"/>
    </row>
    <row r="20" spans="1:6" ht="20.25" x14ac:dyDescent="0.3">
      <c r="A20" s="242" t="s">
        <v>171</v>
      </c>
      <c r="B20" s="1"/>
      <c r="C20" s="270" t="s">
        <v>154</v>
      </c>
      <c r="D20" s="1"/>
      <c r="E20" s="270" t="s">
        <v>155</v>
      </c>
      <c r="F20" s="1"/>
    </row>
    <row r="21" spans="1:6" ht="20.25" x14ac:dyDescent="0.3">
      <c r="A21" s="242" t="s">
        <v>170</v>
      </c>
      <c r="B21" s="1"/>
      <c r="C21" s="239"/>
      <c r="D21" s="1"/>
      <c r="E21" s="239"/>
      <c r="F21" s="1"/>
    </row>
    <row r="22" spans="1:6" ht="20.25" x14ac:dyDescent="0.3">
      <c r="A22" s="242" t="s">
        <v>169</v>
      </c>
      <c r="B22" s="1"/>
      <c r="C22" s="1"/>
      <c r="D22" s="1"/>
      <c r="E22" s="242"/>
      <c r="F22" s="1"/>
    </row>
    <row r="23" spans="1:6" ht="20.25" x14ac:dyDescent="0.3">
      <c r="A23" s="455" t="s">
        <v>211</v>
      </c>
      <c r="B23" s="1"/>
      <c r="C23" s="556" t="s">
        <v>175</v>
      </c>
      <c r="D23" s="556"/>
      <c r="E23" s="556"/>
      <c r="F23" s="1"/>
    </row>
    <row r="24" spans="1:6" ht="20.25" x14ac:dyDescent="0.3">
      <c r="A24" s="455" t="s">
        <v>129</v>
      </c>
      <c r="B24" s="1"/>
      <c r="C24" s="556" t="s">
        <v>160</v>
      </c>
      <c r="D24" s="556"/>
      <c r="E24" s="556"/>
      <c r="F24" s="1"/>
    </row>
    <row r="25" spans="1:6" ht="20.25" x14ac:dyDescent="0.3">
      <c r="A25" s="455" t="s">
        <v>220</v>
      </c>
      <c r="B25" s="1"/>
      <c r="C25" s="556" t="s">
        <v>176</v>
      </c>
      <c r="D25" s="556"/>
      <c r="E25" s="556"/>
      <c r="F25" s="1"/>
    </row>
    <row r="26" spans="1:6" ht="20.25" x14ac:dyDescent="0.3">
      <c r="A26" s="243" t="s">
        <v>210</v>
      </c>
      <c r="B26" s="1"/>
      <c r="C26" s="556" t="s">
        <v>161</v>
      </c>
      <c r="D26" s="556"/>
      <c r="E26" s="556"/>
      <c r="F26" s="1"/>
    </row>
    <row r="27" spans="1:6" ht="20.25" x14ac:dyDescent="0.3">
      <c r="A27" s="553" t="s">
        <v>199</v>
      </c>
      <c r="B27" s="554"/>
      <c r="C27" s="554"/>
      <c r="D27" s="554"/>
      <c r="E27" s="554"/>
      <c r="F27" s="1"/>
    </row>
    <row r="28" spans="1:6" ht="20.25" x14ac:dyDescent="0.3">
      <c r="A28" s="551" t="s">
        <v>221</v>
      </c>
      <c r="B28" s="551"/>
      <c r="C28" s="551"/>
      <c r="D28" s="551"/>
      <c r="E28" s="551"/>
      <c r="F28" s="1"/>
    </row>
    <row r="29" spans="1:6" ht="20.25" x14ac:dyDescent="0.3">
      <c r="A29" s="551" t="s">
        <v>209</v>
      </c>
      <c r="B29" s="551"/>
      <c r="C29" s="551"/>
      <c r="D29" s="551"/>
      <c r="E29" s="551"/>
      <c r="F29" s="1"/>
    </row>
    <row r="30" spans="1:6" ht="20.25" x14ac:dyDescent="0.3">
      <c r="A30" s="551" t="s">
        <v>222</v>
      </c>
      <c r="B30" s="551"/>
      <c r="C30" s="551"/>
      <c r="D30" s="551"/>
      <c r="E30" s="551"/>
      <c r="F30" s="1"/>
    </row>
    <row r="31" spans="1:6" ht="20.25" x14ac:dyDescent="0.3">
      <c r="A31" s="551" t="s">
        <v>223</v>
      </c>
      <c r="B31" s="551"/>
      <c r="C31" s="551"/>
      <c r="D31" s="551"/>
      <c r="E31" s="551"/>
      <c r="F31" s="1"/>
    </row>
    <row r="32" spans="1:6" ht="20.25" x14ac:dyDescent="0.3">
      <c r="A32" s="551" t="s">
        <v>194</v>
      </c>
      <c r="B32" s="551"/>
      <c r="C32" s="551"/>
      <c r="D32" s="551"/>
      <c r="E32" s="551"/>
      <c r="F32" s="1"/>
    </row>
    <row r="33" spans="1:6" ht="20.25" x14ac:dyDescent="0.3">
      <c r="A33" s="551" t="s">
        <v>192</v>
      </c>
      <c r="B33" s="551"/>
      <c r="C33" s="551"/>
      <c r="D33" s="551"/>
      <c r="E33" s="551"/>
      <c r="F33" s="1"/>
    </row>
    <row r="34" spans="1:6" ht="20.25" x14ac:dyDescent="0.3">
      <c r="A34" s="551"/>
      <c r="B34" s="551"/>
      <c r="C34" s="551"/>
      <c r="D34" s="551"/>
      <c r="E34" s="551"/>
      <c r="F34" s="1"/>
    </row>
    <row r="35" spans="1:6" ht="20.25" x14ac:dyDescent="0.3">
      <c r="A35" s="552" t="s">
        <v>201</v>
      </c>
      <c r="B35" s="557"/>
      <c r="C35" s="557"/>
      <c r="D35" s="557"/>
      <c r="E35" s="557"/>
      <c r="F35" s="1"/>
    </row>
    <row r="36" spans="1:6" ht="20.25" x14ac:dyDescent="0.3">
      <c r="A36" s="552" t="s">
        <v>202</v>
      </c>
      <c r="B36" s="552"/>
      <c r="C36" s="552"/>
      <c r="D36" s="552"/>
      <c r="E36" s="552"/>
      <c r="F36" s="1"/>
    </row>
    <row r="37" spans="1:6" ht="20.25" x14ac:dyDescent="0.3">
      <c r="A37" s="551" t="s">
        <v>195</v>
      </c>
      <c r="B37" s="551"/>
      <c r="C37" s="551"/>
      <c r="D37" s="551"/>
      <c r="E37" s="551"/>
      <c r="F37" s="1"/>
    </row>
    <row r="38" spans="1:6" ht="20.25" x14ac:dyDescent="0.3">
      <c r="A38" s="551" t="s">
        <v>203</v>
      </c>
      <c r="B38" s="551"/>
      <c r="C38" s="551"/>
      <c r="D38" s="551"/>
      <c r="E38" s="551"/>
      <c r="F38" s="1"/>
    </row>
    <row r="39" spans="1:6" ht="20.25" x14ac:dyDescent="0.3">
      <c r="A39" s="551" t="s">
        <v>204</v>
      </c>
      <c r="B39" s="551"/>
      <c r="C39" s="551"/>
      <c r="D39" s="551"/>
      <c r="E39" s="551"/>
      <c r="F39" s="1"/>
    </row>
    <row r="40" spans="1:6" ht="20.25" x14ac:dyDescent="0.3">
      <c r="A40" s="551" t="s">
        <v>205</v>
      </c>
      <c r="B40" s="551"/>
      <c r="C40" s="551"/>
      <c r="D40" s="551"/>
      <c r="E40" s="551"/>
      <c r="F40" s="1"/>
    </row>
    <row r="41" spans="1:6" ht="20.25" x14ac:dyDescent="0.3">
      <c r="A41" s="551" t="s">
        <v>206</v>
      </c>
      <c r="B41" s="551"/>
      <c r="C41" s="551"/>
      <c r="D41" s="551"/>
      <c r="E41" s="551"/>
      <c r="F41" s="1"/>
    </row>
    <row r="42" spans="1:6" ht="20.25" x14ac:dyDescent="0.3">
      <c r="A42" s="551" t="s">
        <v>208</v>
      </c>
      <c r="B42" s="551"/>
      <c r="C42" s="551"/>
      <c r="D42" s="551"/>
      <c r="E42" s="551"/>
      <c r="F42" s="1"/>
    </row>
    <row r="43" spans="1:6" ht="20.25" x14ac:dyDescent="0.3">
      <c r="A43" s="558" t="s">
        <v>224</v>
      </c>
      <c r="B43" s="558"/>
      <c r="C43" s="558"/>
      <c r="D43" s="558"/>
      <c r="E43" s="558"/>
      <c r="F43" s="1"/>
    </row>
    <row r="44" spans="1:6" ht="20.25" x14ac:dyDescent="0.3">
      <c r="A44" s="551" t="s">
        <v>207</v>
      </c>
      <c r="B44" s="551"/>
      <c r="C44" s="551"/>
      <c r="D44" s="551"/>
      <c r="E44" s="551"/>
      <c r="F44" s="1"/>
    </row>
    <row r="45" spans="1:6" ht="20.25" x14ac:dyDescent="0.3">
      <c r="A45" s="557" t="s">
        <v>230</v>
      </c>
      <c r="B45" s="557"/>
      <c r="C45" s="557"/>
      <c r="D45" s="557"/>
      <c r="E45" s="557"/>
      <c r="F45" s="1"/>
    </row>
    <row r="46" spans="1:6" ht="20.25" x14ac:dyDescent="0.3">
      <c r="A46" s="557"/>
      <c r="B46" s="557"/>
      <c r="C46" s="557"/>
      <c r="D46" s="557"/>
      <c r="E46" s="557"/>
      <c r="F46" s="1"/>
    </row>
    <row r="47" spans="1:6" ht="20.25" x14ac:dyDescent="0.3">
      <c r="A47" s="557"/>
      <c r="B47" s="557"/>
      <c r="C47" s="557"/>
      <c r="D47" s="557"/>
      <c r="E47" s="557"/>
      <c r="F47" s="1"/>
    </row>
    <row r="48" spans="1:6" ht="20.25" x14ac:dyDescent="0.3">
      <c r="A48" s="553" t="s">
        <v>226</v>
      </c>
      <c r="B48" s="553"/>
      <c r="C48" s="553"/>
      <c r="D48" s="553"/>
      <c r="E48" s="553"/>
      <c r="F48" s="1"/>
    </row>
    <row r="49" spans="1:6" ht="20.25" x14ac:dyDescent="0.3">
      <c r="A49" s="553" t="s">
        <v>225</v>
      </c>
      <c r="B49" s="554"/>
      <c r="C49" s="554"/>
      <c r="D49" s="554"/>
      <c r="E49" s="554"/>
      <c r="F49" s="1"/>
    </row>
    <row r="50" spans="1:6" ht="20.25" x14ac:dyDescent="0.3">
      <c r="A50" s="557" t="s">
        <v>227</v>
      </c>
      <c r="B50" s="557"/>
      <c r="C50" s="557"/>
      <c r="D50" s="557"/>
      <c r="E50" s="557"/>
      <c r="F50" s="1"/>
    </row>
    <row r="51" spans="1:6" ht="20.25" x14ac:dyDescent="0.3">
      <c r="A51" s="557" t="s">
        <v>228</v>
      </c>
      <c r="B51" s="557"/>
      <c r="C51" s="557"/>
      <c r="D51" s="557"/>
      <c r="E51" s="557"/>
      <c r="F51" s="1"/>
    </row>
    <row r="52" spans="1:6" ht="20.25" x14ac:dyDescent="0.3">
      <c r="A52" s="557" t="s">
        <v>229</v>
      </c>
      <c r="B52" s="557"/>
      <c r="C52" s="557"/>
      <c r="D52" s="557"/>
      <c r="E52" s="557"/>
      <c r="F52" s="1"/>
    </row>
    <row r="53" spans="1:6" ht="20.25" x14ac:dyDescent="0.3">
      <c r="A53" s="557"/>
      <c r="B53" s="557"/>
      <c r="C53" s="557"/>
      <c r="D53" s="557"/>
      <c r="E53" s="557"/>
      <c r="F53" s="1"/>
    </row>
    <row r="54" spans="1:6" ht="20.25" x14ac:dyDescent="0.3">
      <c r="A54" s="1"/>
      <c r="B54" s="1"/>
      <c r="C54" s="1"/>
      <c r="D54" s="1"/>
      <c r="E54" s="1"/>
      <c r="F54" s="1"/>
    </row>
    <row r="55" spans="1:6" ht="20.25" x14ac:dyDescent="0.3">
      <c r="A55" s="1"/>
      <c r="B55" s="1"/>
      <c r="C55" s="1"/>
      <c r="D55" s="1"/>
      <c r="E55" s="1"/>
      <c r="F55" s="1"/>
    </row>
    <row r="56" spans="1:6" ht="20.25" x14ac:dyDescent="0.3">
      <c r="A56" s="1"/>
      <c r="B56" s="1"/>
      <c r="C56" s="1"/>
      <c r="D56" s="1"/>
      <c r="E56" s="1"/>
      <c r="F56" s="1"/>
    </row>
    <row r="57" spans="1:6" ht="20.25" x14ac:dyDescent="0.3">
      <c r="A57" s="1"/>
      <c r="B57" s="1"/>
      <c r="C57" s="1"/>
      <c r="D57" s="1"/>
      <c r="E57" s="1"/>
      <c r="F57" s="1"/>
    </row>
    <row r="58" spans="1:6" ht="20.25" x14ac:dyDescent="0.3">
      <c r="A58" s="1"/>
      <c r="B58" s="1"/>
      <c r="C58" s="1"/>
      <c r="D58" s="1"/>
      <c r="E58" s="1"/>
      <c r="F58" s="1"/>
    </row>
    <row r="59" spans="1:6" ht="20.25" x14ac:dyDescent="0.3">
      <c r="A59" s="1"/>
      <c r="B59" s="1"/>
      <c r="C59" s="1"/>
      <c r="D59" s="1"/>
      <c r="E59" s="1"/>
      <c r="F59" s="1"/>
    </row>
    <row r="60" spans="1:6" ht="20.25" x14ac:dyDescent="0.3">
      <c r="A60" s="1"/>
      <c r="B60" s="1"/>
      <c r="C60" s="1"/>
      <c r="D60" s="1"/>
      <c r="E60" s="1"/>
      <c r="F60" s="1"/>
    </row>
    <row r="61" spans="1:6" ht="20.25" x14ac:dyDescent="0.3">
      <c r="A61" s="1"/>
      <c r="B61" s="1"/>
      <c r="C61" s="1"/>
      <c r="D61" s="1"/>
      <c r="E61" s="1"/>
      <c r="F61" s="1"/>
    </row>
    <row r="62" spans="1:6" ht="20.25" x14ac:dyDescent="0.3">
      <c r="A62" s="1"/>
      <c r="B62" s="1"/>
      <c r="C62" s="1"/>
      <c r="D62" s="1"/>
      <c r="E62" s="1"/>
      <c r="F62" s="1"/>
    </row>
    <row r="63" spans="1:6" ht="20.25" x14ac:dyDescent="0.3">
      <c r="A63" s="1"/>
      <c r="B63" s="1"/>
      <c r="C63" s="1"/>
      <c r="D63" s="1"/>
      <c r="E63" s="1"/>
      <c r="F63" s="1"/>
    </row>
    <row r="64" spans="1:6" ht="20.25" x14ac:dyDescent="0.3">
      <c r="A64" s="1"/>
      <c r="B64" s="1"/>
      <c r="C64" s="1"/>
      <c r="D64" s="1"/>
      <c r="E64" s="1"/>
      <c r="F64" s="1"/>
    </row>
    <row r="65" spans="1:6" ht="20.25" x14ac:dyDescent="0.3">
      <c r="A65" s="1"/>
      <c r="B65" s="1"/>
      <c r="C65" s="1"/>
      <c r="D65" s="1"/>
      <c r="E65" s="1"/>
      <c r="F65" s="1"/>
    </row>
    <row r="66" spans="1:6" ht="20.25" x14ac:dyDescent="0.3">
      <c r="A66" s="1"/>
      <c r="B66" s="1"/>
      <c r="C66" s="1"/>
      <c r="D66" s="1"/>
      <c r="E66" s="1"/>
      <c r="F66" s="1"/>
    </row>
    <row r="67" spans="1:6" ht="20.25" x14ac:dyDescent="0.3">
      <c r="A67" s="1"/>
      <c r="B67" s="1"/>
      <c r="C67" s="1"/>
      <c r="D67" s="1"/>
      <c r="E67" s="1"/>
      <c r="F67" s="1"/>
    </row>
    <row r="68" spans="1:6" ht="20.25" x14ac:dyDescent="0.3">
      <c r="A68" s="1"/>
      <c r="B68" s="1"/>
      <c r="C68" s="1"/>
      <c r="D68" s="1"/>
      <c r="E68" s="1"/>
      <c r="F68" s="1"/>
    </row>
    <row r="69" spans="1:6" ht="20.25" x14ac:dyDescent="0.3">
      <c r="A69" s="1"/>
      <c r="B69" s="1"/>
      <c r="C69" s="1"/>
      <c r="D69" s="1"/>
      <c r="E69" s="1"/>
      <c r="F69" s="1"/>
    </row>
    <row r="70" spans="1:6" ht="20.25" x14ac:dyDescent="0.3">
      <c r="A70" s="1"/>
      <c r="B70" s="1"/>
      <c r="C70" s="1"/>
      <c r="D70" s="1"/>
      <c r="E70" s="1"/>
      <c r="F70" s="1"/>
    </row>
    <row r="71" spans="1:6" ht="20.25" x14ac:dyDescent="0.3">
      <c r="A71" s="1"/>
      <c r="B71" s="1"/>
      <c r="C71" s="1"/>
      <c r="D71" s="1"/>
      <c r="E71" s="1"/>
      <c r="F71" s="1"/>
    </row>
    <row r="72" spans="1:6" ht="20.25" x14ac:dyDescent="0.3">
      <c r="A72" s="1"/>
      <c r="B72" s="1"/>
      <c r="C72" s="1"/>
      <c r="D72" s="1"/>
      <c r="E72" s="1"/>
      <c r="F72" s="1"/>
    </row>
    <row r="73" spans="1:6" ht="20.25" x14ac:dyDescent="0.3">
      <c r="A73" s="1"/>
      <c r="B73" s="1"/>
      <c r="C73" s="1"/>
      <c r="D73" s="1"/>
      <c r="E73" s="1"/>
      <c r="F73" s="1"/>
    </row>
    <row r="74" spans="1:6" ht="20.25" x14ac:dyDescent="0.3">
      <c r="A74" s="1"/>
      <c r="B74" s="1"/>
      <c r="C74" s="1"/>
      <c r="D74" s="1"/>
      <c r="E74" s="1"/>
      <c r="F74" s="1"/>
    </row>
    <row r="75" spans="1:6" ht="20.25" x14ac:dyDescent="0.3">
      <c r="A75" s="1"/>
      <c r="B75" s="1"/>
      <c r="C75" s="1"/>
      <c r="D75" s="1"/>
      <c r="E75" s="1"/>
      <c r="F75" s="1"/>
    </row>
    <row r="76" spans="1:6" ht="20.25" x14ac:dyDescent="0.3">
      <c r="A76" s="1"/>
      <c r="B76" s="1"/>
      <c r="C76" s="1"/>
      <c r="D76" s="1"/>
      <c r="E76" s="1"/>
      <c r="F76" s="1"/>
    </row>
    <row r="77" spans="1:6" ht="20.25" x14ac:dyDescent="0.3">
      <c r="A77" s="1"/>
      <c r="B77" s="1"/>
      <c r="C77" s="1"/>
      <c r="D77" s="1"/>
      <c r="E77" s="1"/>
      <c r="F77" s="1"/>
    </row>
    <row r="78" spans="1:6" ht="20.25" x14ac:dyDescent="0.3">
      <c r="A78" s="1"/>
      <c r="B78" s="1"/>
      <c r="C78" s="1"/>
      <c r="D78" s="1"/>
      <c r="E78" s="1"/>
      <c r="F78" s="1"/>
    </row>
    <row r="79" spans="1:6" ht="20.25" x14ac:dyDescent="0.3">
      <c r="A79" s="1"/>
      <c r="B79" s="1"/>
      <c r="C79" s="1"/>
      <c r="D79" s="1"/>
      <c r="E79" s="1"/>
      <c r="F79" s="1"/>
    </row>
    <row r="80" spans="1:6" ht="20.25" x14ac:dyDescent="0.3">
      <c r="A80" s="1"/>
      <c r="B80" s="1"/>
      <c r="C80" s="1"/>
      <c r="D80" s="1"/>
      <c r="E80" s="1"/>
      <c r="F80" s="1"/>
    </row>
    <row r="81" spans="1:6" ht="20.25" x14ac:dyDescent="0.3">
      <c r="A81" s="1"/>
      <c r="B81" s="1"/>
      <c r="C81" s="1"/>
      <c r="D81" s="1"/>
      <c r="E81" s="1"/>
      <c r="F81" s="1"/>
    </row>
    <row r="82" spans="1:6" ht="20.25" x14ac:dyDescent="0.3">
      <c r="A82" s="1"/>
      <c r="B82" s="1"/>
      <c r="C82" s="1"/>
      <c r="D82" s="1"/>
      <c r="E82" s="1"/>
      <c r="F82" s="1"/>
    </row>
    <row r="83" spans="1:6" ht="20.25" x14ac:dyDescent="0.3">
      <c r="A83" s="1"/>
      <c r="B83" s="1"/>
      <c r="C83" s="1"/>
      <c r="D83" s="1"/>
      <c r="E83" s="1"/>
      <c r="F83" s="1"/>
    </row>
    <row r="84" spans="1:6" ht="20.25" x14ac:dyDescent="0.3">
      <c r="A84" s="1"/>
      <c r="B84" s="1"/>
      <c r="C84" s="1"/>
      <c r="D84" s="1"/>
      <c r="E84" s="1"/>
      <c r="F84" s="1"/>
    </row>
    <row r="85" spans="1:6" ht="20.25" x14ac:dyDescent="0.3">
      <c r="A85" s="1"/>
      <c r="B85" s="1"/>
      <c r="C85" s="1"/>
      <c r="D85" s="1"/>
      <c r="E85" s="1"/>
      <c r="F85" s="1"/>
    </row>
    <row r="86" spans="1:6" ht="20.25" x14ac:dyDescent="0.3">
      <c r="A86" s="1"/>
      <c r="B86" s="1"/>
      <c r="C86" s="1"/>
      <c r="D86" s="1"/>
      <c r="E86" s="1"/>
      <c r="F86" s="1"/>
    </row>
    <row r="87" spans="1:6" ht="20.25" x14ac:dyDescent="0.3">
      <c r="A87" s="1"/>
      <c r="B87" s="1"/>
      <c r="C87" s="1"/>
      <c r="D87" s="1"/>
      <c r="E87" s="1"/>
      <c r="F87" s="1"/>
    </row>
    <row r="88" spans="1:6" ht="20.25" x14ac:dyDescent="0.3">
      <c r="A88" s="1"/>
      <c r="B88" s="1"/>
      <c r="C88" s="1"/>
      <c r="D88" s="1"/>
      <c r="E88" s="1"/>
      <c r="F88" s="1"/>
    </row>
    <row r="89" spans="1:6" ht="20.25" x14ac:dyDescent="0.3">
      <c r="A89" s="1"/>
      <c r="B89" s="1"/>
      <c r="C89" s="1"/>
      <c r="D89" s="1"/>
      <c r="E89" s="1"/>
      <c r="F89" s="1"/>
    </row>
    <row r="90" spans="1:6" ht="20.25" x14ac:dyDescent="0.3">
      <c r="A90" s="1"/>
      <c r="B90" s="1"/>
      <c r="C90" s="1"/>
      <c r="D90" s="1"/>
      <c r="E90" s="1"/>
      <c r="F90" s="1"/>
    </row>
    <row r="91" spans="1:6" ht="20.25" x14ac:dyDescent="0.3">
      <c r="A91" s="1"/>
      <c r="B91" s="1"/>
      <c r="C91" s="1"/>
      <c r="D91" s="1"/>
      <c r="E91" s="1"/>
      <c r="F91" s="1"/>
    </row>
    <row r="92" spans="1:6" ht="20.25" x14ac:dyDescent="0.3">
      <c r="A92" s="1"/>
      <c r="B92" s="1"/>
      <c r="C92" s="1"/>
      <c r="D92" s="1"/>
      <c r="E92" s="1"/>
      <c r="F92" s="1"/>
    </row>
    <row r="93" spans="1:6" ht="20.25" x14ac:dyDescent="0.3">
      <c r="A93" s="1"/>
      <c r="B93" s="1"/>
      <c r="C93" s="1"/>
      <c r="D93" s="1"/>
      <c r="E93" s="1"/>
      <c r="F93" s="1"/>
    </row>
    <row r="94" spans="1:6" ht="20.25" x14ac:dyDescent="0.3">
      <c r="A94" s="1"/>
      <c r="B94" s="1"/>
      <c r="C94" s="1"/>
      <c r="D94" s="1"/>
      <c r="E94" s="1"/>
      <c r="F94" s="1"/>
    </row>
    <row r="95" spans="1:6" ht="20.25" x14ac:dyDescent="0.3">
      <c r="A95" s="1"/>
      <c r="B95" s="1"/>
      <c r="C95" s="1"/>
      <c r="D95" s="1"/>
      <c r="E95" s="1"/>
      <c r="F95" s="1"/>
    </row>
    <row r="96" spans="1:6" ht="20.25" x14ac:dyDescent="0.3">
      <c r="A96" s="1"/>
      <c r="B96" s="1"/>
      <c r="C96" s="1"/>
      <c r="D96" s="1"/>
      <c r="E96" s="1"/>
      <c r="F96" s="1"/>
    </row>
    <row r="97" spans="1:6" ht="20.25" x14ac:dyDescent="0.3">
      <c r="A97" s="1"/>
      <c r="B97" s="1"/>
      <c r="C97" s="1"/>
      <c r="D97" s="1"/>
      <c r="E97" s="1"/>
      <c r="F97" s="1"/>
    </row>
    <row r="98" spans="1:6" ht="20.25" x14ac:dyDescent="0.3">
      <c r="A98" s="1"/>
      <c r="B98" s="1"/>
      <c r="C98" s="1"/>
      <c r="D98" s="1"/>
      <c r="E98" s="1"/>
      <c r="F98" s="1"/>
    </row>
    <row r="99" spans="1:6" ht="20.25" x14ac:dyDescent="0.3">
      <c r="A99" s="1"/>
      <c r="B99" s="1"/>
      <c r="C99" s="1"/>
      <c r="D99" s="1"/>
      <c r="E99" s="1"/>
      <c r="F99" s="1"/>
    </row>
    <row r="100" spans="1:6" ht="20.25" x14ac:dyDescent="0.3">
      <c r="A100" s="1"/>
      <c r="B100" s="1"/>
      <c r="C100" s="1"/>
      <c r="D100" s="1"/>
      <c r="E100" s="1"/>
      <c r="F100" s="1"/>
    </row>
    <row r="101" spans="1:6" ht="20.25" x14ac:dyDescent="0.3">
      <c r="A101" s="1"/>
      <c r="B101" s="1"/>
      <c r="C101" s="1"/>
      <c r="D101" s="1"/>
      <c r="E101" s="1"/>
      <c r="F101" s="1"/>
    </row>
    <row r="102" spans="1:6" ht="20.25" x14ac:dyDescent="0.3">
      <c r="A102" s="1"/>
      <c r="B102" s="1"/>
      <c r="C102" s="1"/>
      <c r="D102" s="1"/>
      <c r="E102" s="1"/>
      <c r="F102" s="1"/>
    </row>
    <row r="103" spans="1:6" ht="20.25" x14ac:dyDescent="0.3">
      <c r="A103" s="1"/>
      <c r="B103" s="1"/>
      <c r="C103" s="1"/>
      <c r="D103" s="1"/>
      <c r="E103" s="1"/>
      <c r="F103" s="1"/>
    </row>
    <row r="104" spans="1:6" ht="20.25" x14ac:dyDescent="0.3">
      <c r="A104" s="1"/>
      <c r="B104" s="1"/>
      <c r="C104" s="1"/>
      <c r="D104" s="1"/>
      <c r="E104" s="1"/>
      <c r="F104" s="1"/>
    </row>
    <row r="105" spans="1:6" ht="20.25" x14ac:dyDescent="0.3">
      <c r="A105" s="1"/>
      <c r="B105" s="1"/>
      <c r="C105" s="1"/>
      <c r="D105" s="1"/>
      <c r="E105" s="1"/>
      <c r="F105" s="1"/>
    </row>
    <row r="106" spans="1:6" ht="20.25" x14ac:dyDescent="0.3">
      <c r="A106" s="1"/>
      <c r="B106" s="1"/>
      <c r="C106" s="1"/>
      <c r="D106" s="1"/>
      <c r="E106" s="1"/>
      <c r="F106" s="1"/>
    </row>
    <row r="107" spans="1:6" ht="20.25" x14ac:dyDescent="0.3">
      <c r="A107" s="1"/>
      <c r="B107" s="1"/>
      <c r="C107" s="1"/>
      <c r="D107" s="1"/>
      <c r="E107" s="1"/>
      <c r="F107" s="1"/>
    </row>
    <row r="108" spans="1:6" ht="20.25" x14ac:dyDescent="0.3">
      <c r="A108" s="1"/>
      <c r="B108" s="1"/>
      <c r="C108" s="1"/>
      <c r="D108" s="1"/>
      <c r="E108" s="1"/>
      <c r="F108" s="1"/>
    </row>
    <row r="109" spans="1:6" ht="20.25" x14ac:dyDescent="0.3">
      <c r="A109" s="1"/>
      <c r="B109" s="1"/>
      <c r="C109" s="1"/>
      <c r="D109" s="1"/>
      <c r="E109" s="1"/>
      <c r="F109" s="1"/>
    </row>
    <row r="110" spans="1:6" ht="20.25" x14ac:dyDescent="0.3">
      <c r="A110" s="1"/>
      <c r="B110" s="1"/>
      <c r="C110" s="1"/>
      <c r="D110" s="1"/>
      <c r="E110" s="1"/>
      <c r="F110" s="1"/>
    </row>
    <row r="111" spans="1:6" ht="20.25" x14ac:dyDescent="0.3">
      <c r="A111" s="1"/>
      <c r="B111" s="1"/>
      <c r="C111" s="1"/>
      <c r="D111" s="1"/>
      <c r="E111" s="1"/>
      <c r="F111" s="1"/>
    </row>
    <row r="112" spans="1:6" ht="20.25" x14ac:dyDescent="0.3">
      <c r="A112" s="1"/>
      <c r="B112" s="1"/>
      <c r="C112" s="1"/>
      <c r="D112" s="1"/>
      <c r="E112" s="1"/>
      <c r="F112" s="1"/>
    </row>
    <row r="113" spans="1:6" ht="20.25" x14ac:dyDescent="0.3">
      <c r="A113" s="1"/>
      <c r="B113" s="1"/>
      <c r="C113" s="1"/>
      <c r="D113" s="1"/>
      <c r="E113" s="1"/>
      <c r="F113" s="1"/>
    </row>
    <row r="114" spans="1:6" ht="20.25" x14ac:dyDescent="0.3">
      <c r="A114" s="1"/>
      <c r="B114" s="1"/>
      <c r="C114" s="1"/>
      <c r="D114" s="1"/>
      <c r="E114" s="1"/>
      <c r="F114" s="1"/>
    </row>
    <row r="115" spans="1:6" ht="20.25" x14ac:dyDescent="0.3">
      <c r="A115" s="1"/>
      <c r="B115" s="1"/>
      <c r="C115" s="1"/>
      <c r="D115" s="1"/>
      <c r="E115" s="1"/>
      <c r="F115" s="1"/>
    </row>
    <row r="116" spans="1:6" ht="20.25" x14ac:dyDescent="0.3">
      <c r="A116" s="1"/>
      <c r="B116" s="1"/>
      <c r="C116" s="1"/>
      <c r="D116" s="1"/>
      <c r="E116" s="1"/>
      <c r="F116" s="1"/>
    </row>
    <row r="117" spans="1:6" ht="20.25" x14ac:dyDescent="0.3">
      <c r="A117" s="1"/>
      <c r="B117" s="1"/>
      <c r="C117" s="1"/>
      <c r="D117" s="1"/>
      <c r="E117" s="1"/>
      <c r="F117" s="1"/>
    </row>
    <row r="118" spans="1:6" ht="20.25" x14ac:dyDescent="0.3">
      <c r="A118" s="1"/>
      <c r="B118" s="1"/>
      <c r="C118" s="1"/>
      <c r="D118" s="1"/>
      <c r="E118" s="1"/>
      <c r="F118" s="1"/>
    </row>
    <row r="119" spans="1:6" ht="20.25" x14ac:dyDescent="0.3">
      <c r="A119" s="1"/>
      <c r="B119" s="1"/>
      <c r="C119" s="1"/>
      <c r="D119" s="1"/>
      <c r="E119" s="1"/>
      <c r="F119" s="1"/>
    </row>
    <row r="120" spans="1:6" ht="20.25" x14ac:dyDescent="0.3">
      <c r="A120" s="1"/>
      <c r="B120" s="1"/>
      <c r="C120" s="1"/>
      <c r="D120" s="1"/>
      <c r="E120" s="1"/>
      <c r="F120" s="1"/>
    </row>
    <row r="121" spans="1:6" ht="20.25" x14ac:dyDescent="0.3">
      <c r="A121" s="1"/>
      <c r="B121" s="1"/>
      <c r="C121" s="1"/>
      <c r="D121" s="1"/>
      <c r="E121" s="1"/>
      <c r="F121" s="1"/>
    </row>
    <row r="122" spans="1:6" ht="20.25" x14ac:dyDescent="0.3">
      <c r="A122" s="1"/>
      <c r="B122" s="1"/>
      <c r="C122" s="1"/>
      <c r="D122" s="1"/>
      <c r="E122" s="1"/>
      <c r="F122" s="1"/>
    </row>
    <row r="123" spans="1:6" ht="20.25" x14ac:dyDescent="0.3">
      <c r="A123" s="1"/>
      <c r="B123" s="1"/>
      <c r="C123" s="1"/>
      <c r="D123" s="1"/>
      <c r="E123" s="1"/>
      <c r="F123" s="1"/>
    </row>
    <row r="124" spans="1:6" ht="20.25" x14ac:dyDescent="0.3">
      <c r="A124" s="1"/>
      <c r="B124" s="1"/>
      <c r="C124" s="1"/>
      <c r="D124" s="1"/>
      <c r="E124" s="1"/>
      <c r="F124" s="1"/>
    </row>
    <row r="125" spans="1:6" ht="20.25" x14ac:dyDescent="0.3">
      <c r="A125" s="1"/>
      <c r="B125" s="1"/>
      <c r="C125" s="1"/>
      <c r="D125" s="1"/>
      <c r="E125" s="1"/>
      <c r="F125" s="1"/>
    </row>
    <row r="126" spans="1:6" ht="20.25" x14ac:dyDescent="0.3">
      <c r="A126" s="1"/>
      <c r="B126" s="1"/>
      <c r="C126" s="1"/>
      <c r="D126" s="1"/>
      <c r="E126" s="1"/>
      <c r="F126" s="1"/>
    </row>
    <row r="127" spans="1:6" ht="20.25" x14ac:dyDescent="0.3">
      <c r="A127" s="1"/>
      <c r="B127" s="1"/>
      <c r="C127" s="1"/>
      <c r="D127" s="1"/>
      <c r="E127" s="1"/>
      <c r="F127" s="1"/>
    </row>
    <row r="128" spans="1:6" ht="20.25" x14ac:dyDescent="0.3">
      <c r="A128" s="1"/>
      <c r="B128" s="1"/>
      <c r="C128" s="1"/>
      <c r="D128" s="1"/>
      <c r="E128" s="1"/>
      <c r="F128" s="1"/>
    </row>
    <row r="129" spans="1:6" ht="20.25" x14ac:dyDescent="0.3">
      <c r="A129" s="1"/>
      <c r="B129" s="1"/>
      <c r="C129" s="1"/>
      <c r="D129" s="1"/>
      <c r="E129" s="1"/>
      <c r="F129" s="1"/>
    </row>
    <row r="130" spans="1:6" ht="20.25" x14ac:dyDescent="0.3">
      <c r="A130" s="1"/>
      <c r="B130" s="1"/>
      <c r="C130" s="1"/>
      <c r="D130" s="1"/>
      <c r="E130" s="1"/>
      <c r="F130" s="1"/>
    </row>
    <row r="131" spans="1:6" ht="20.25" x14ac:dyDescent="0.3">
      <c r="A131" s="1"/>
      <c r="B131" s="1"/>
      <c r="C131" s="1"/>
      <c r="D131" s="1"/>
      <c r="E131" s="1"/>
      <c r="F131" s="1"/>
    </row>
    <row r="132" spans="1:6" ht="20.25" x14ac:dyDescent="0.3">
      <c r="A132" s="1"/>
      <c r="B132" s="1"/>
      <c r="C132" s="1"/>
      <c r="D132" s="1"/>
      <c r="E132" s="1"/>
      <c r="F132" s="1"/>
    </row>
    <row r="133" spans="1:6" ht="20.25" x14ac:dyDescent="0.3">
      <c r="A133" s="1"/>
      <c r="B133" s="1"/>
      <c r="C133" s="1"/>
      <c r="D133" s="1"/>
      <c r="E133" s="1"/>
      <c r="F133" s="1"/>
    </row>
    <row r="134" spans="1:6" ht="20.25" x14ac:dyDescent="0.3">
      <c r="A134" s="1"/>
      <c r="B134" s="1"/>
      <c r="C134" s="1"/>
      <c r="D134" s="1"/>
      <c r="E134" s="1"/>
      <c r="F134" s="1"/>
    </row>
    <row r="135" spans="1:6" ht="20.25" x14ac:dyDescent="0.3">
      <c r="A135" s="1"/>
      <c r="B135" s="1"/>
      <c r="C135" s="1"/>
      <c r="D135" s="1"/>
      <c r="E135" s="1"/>
      <c r="F135" s="1"/>
    </row>
  </sheetData>
  <mergeCells count="35">
    <mergeCell ref="A43:E43"/>
    <mergeCell ref="A53:E53"/>
    <mergeCell ref="A46:E46"/>
    <mergeCell ref="A47:E47"/>
    <mergeCell ref="A52:E52"/>
    <mergeCell ref="A48:E48"/>
    <mergeCell ref="A45:E45"/>
    <mergeCell ref="A50:E50"/>
    <mergeCell ref="A51:E51"/>
    <mergeCell ref="A49:E49"/>
    <mergeCell ref="A44:E44"/>
    <mergeCell ref="A29:E29"/>
    <mergeCell ref="A35:E35"/>
    <mergeCell ref="A34:E34"/>
    <mergeCell ref="C24:E24"/>
    <mergeCell ref="C25:E25"/>
    <mergeCell ref="C26:E26"/>
    <mergeCell ref="A27:E27"/>
    <mergeCell ref="A28:E28"/>
    <mergeCell ref="A30:E30"/>
    <mergeCell ref="A31:E31"/>
    <mergeCell ref="A32:E32"/>
    <mergeCell ref="A33:E33"/>
    <mergeCell ref="A1:E1"/>
    <mergeCell ref="A3:E3"/>
    <mergeCell ref="A2:E2"/>
    <mergeCell ref="A4:E4"/>
    <mergeCell ref="C23:E23"/>
    <mergeCell ref="A41:E41"/>
    <mergeCell ref="A42:E42"/>
    <mergeCell ref="A36:E36"/>
    <mergeCell ref="A40:E40"/>
    <mergeCell ref="A37:E37"/>
    <mergeCell ref="A38:E38"/>
    <mergeCell ref="A39:E39"/>
  </mergeCells>
  <pageMargins left="0.51181102362204722" right="0.51181102362204722" top="0.47244094488188981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29"/>
  <sheetViews>
    <sheetView tabSelected="1" topLeftCell="A40" workbookViewId="0">
      <selection activeCell="AF70" sqref="AF70"/>
    </sheetView>
  </sheetViews>
  <sheetFormatPr defaultRowHeight="14.25" x14ac:dyDescent="0.2"/>
  <cols>
    <col min="1" max="1" width="4.25" customWidth="1"/>
    <col min="2" max="2" width="21.875" customWidth="1"/>
    <col min="3" max="3" width="5.375" customWidth="1"/>
    <col min="4" max="4" width="5.25" customWidth="1"/>
    <col min="5" max="5" width="6.375" customWidth="1"/>
    <col min="6" max="6" width="10" customWidth="1"/>
    <col min="7" max="12" width="5.625" customWidth="1"/>
    <col min="13" max="13" width="9" customWidth="1"/>
    <col min="14" max="14" width="8.875" customWidth="1"/>
    <col min="15" max="15" width="9.125" customWidth="1"/>
    <col min="16" max="18" width="9.5" customWidth="1"/>
    <col min="20" max="20" width="3.25" customWidth="1"/>
    <col min="21" max="21" width="22.25" customWidth="1"/>
    <col min="22" max="22" width="5.5" customWidth="1"/>
    <col min="23" max="23" width="7.75" customWidth="1"/>
    <col min="24" max="24" width="7" customWidth="1"/>
    <col min="25" max="25" width="7.625" customWidth="1"/>
    <col min="26" max="26" width="8.625" customWidth="1"/>
    <col min="27" max="27" width="8.5" customWidth="1"/>
    <col min="28" max="29" width="7.25" customWidth="1"/>
    <col min="30" max="30" width="7" customWidth="1"/>
    <col min="31" max="31" width="7.75" customWidth="1"/>
    <col min="32" max="32" width="6.875" customWidth="1"/>
    <col min="33" max="33" width="7.25" customWidth="1"/>
    <col min="34" max="34" width="6.625" customWidth="1"/>
    <col min="35" max="35" width="6.875" customWidth="1"/>
    <col min="36" max="36" width="7.5" customWidth="1"/>
    <col min="37" max="37" width="7.25" customWidth="1"/>
    <col min="38" max="38" width="7.875" customWidth="1"/>
    <col min="39" max="39" width="7.75" customWidth="1"/>
    <col min="40" max="40" width="2.75" customWidth="1"/>
    <col min="41" max="41" width="9.375" customWidth="1"/>
    <col min="42" max="43" width="7.125" customWidth="1"/>
    <col min="44" max="44" width="9.375" customWidth="1"/>
    <col min="45" max="45" width="9.5" customWidth="1"/>
    <col min="46" max="46" width="8.25" customWidth="1"/>
    <col min="47" max="48" width="7.125" customWidth="1"/>
    <col min="49" max="49" width="9.625" customWidth="1"/>
    <col min="50" max="50" width="8" customWidth="1"/>
    <col min="51" max="51" width="7.25" customWidth="1"/>
    <col min="52" max="52" width="6.375" customWidth="1"/>
    <col min="53" max="53" width="7" customWidth="1"/>
    <col min="54" max="54" width="8.375" customWidth="1"/>
    <col min="55" max="55" width="6.625" customWidth="1"/>
    <col min="56" max="56" width="5.875" customWidth="1"/>
    <col min="57" max="57" width="6.75" customWidth="1"/>
  </cols>
  <sheetData>
    <row r="1" spans="1:52" ht="18.7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20.25" x14ac:dyDescent="0.3">
      <c r="A2" s="274"/>
      <c r="B2" s="649" t="s">
        <v>231</v>
      </c>
      <c r="C2" s="650"/>
      <c r="D2" s="650"/>
      <c r="E2" s="650"/>
      <c r="F2" s="651"/>
      <c r="G2" s="423"/>
      <c r="H2" s="423"/>
      <c r="I2" s="423"/>
      <c r="J2" s="274"/>
      <c r="K2" s="274"/>
      <c r="L2" s="27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637" t="s">
        <v>130</v>
      </c>
      <c r="V3" s="637"/>
      <c r="W3" s="560" t="s">
        <v>183</v>
      </c>
      <c r="X3" s="560"/>
      <c r="Y3" s="560"/>
      <c r="Z3" s="560"/>
      <c r="AA3" s="560"/>
      <c r="AB3" s="560"/>
      <c r="AC3" s="560"/>
      <c r="AD3" s="560"/>
      <c r="AE3" s="560"/>
      <c r="AF3" s="560"/>
      <c r="AG3" s="560"/>
      <c r="AH3" s="560"/>
      <c r="AI3" s="560"/>
      <c r="AJ3" s="560"/>
      <c r="AK3" s="62"/>
      <c r="AL3" s="62"/>
      <c r="AM3" s="62"/>
      <c r="AN3" s="62"/>
      <c r="AO3" s="637" t="s">
        <v>130</v>
      </c>
      <c r="AP3" s="637"/>
      <c r="AQ3" s="637"/>
      <c r="AR3" s="637"/>
      <c r="AS3" s="560" t="s">
        <v>131</v>
      </c>
      <c r="AT3" s="560"/>
      <c r="AU3" s="560"/>
      <c r="AV3" s="560"/>
      <c r="AW3" s="560"/>
      <c r="AX3" s="3"/>
      <c r="AY3" s="3"/>
      <c r="AZ3" s="3"/>
    </row>
    <row r="4" spans="1:52" ht="18.75" x14ac:dyDescent="0.3">
      <c r="A4" s="595" t="s">
        <v>17</v>
      </c>
      <c r="B4" s="595" t="s">
        <v>18</v>
      </c>
      <c r="C4" s="15"/>
      <c r="D4" s="15"/>
      <c r="E4" s="608" t="s">
        <v>21</v>
      </c>
      <c r="F4" s="609"/>
      <c r="G4" s="608" t="s">
        <v>41</v>
      </c>
      <c r="H4" s="610"/>
      <c r="I4" s="609"/>
      <c r="J4" s="608" t="s">
        <v>25</v>
      </c>
      <c r="K4" s="610"/>
      <c r="L4" s="609"/>
      <c r="M4" s="608" t="s">
        <v>26</v>
      </c>
      <c r="N4" s="610"/>
      <c r="O4" s="609"/>
      <c r="P4" s="608"/>
      <c r="Q4" s="610"/>
      <c r="R4" s="610"/>
      <c r="S4" s="595" t="s">
        <v>1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</row>
    <row r="5" spans="1:52" ht="18.75" x14ac:dyDescent="0.3">
      <c r="A5" s="596"/>
      <c r="B5" s="596"/>
      <c r="C5" s="16" t="s">
        <v>19</v>
      </c>
      <c r="D5" s="16" t="s">
        <v>21</v>
      </c>
      <c r="E5" s="600" t="s">
        <v>42</v>
      </c>
      <c r="F5" s="602"/>
      <c r="G5" s="600" t="s">
        <v>40</v>
      </c>
      <c r="H5" s="601"/>
      <c r="I5" s="602"/>
      <c r="J5" s="600" t="s">
        <v>2</v>
      </c>
      <c r="K5" s="601"/>
      <c r="L5" s="602"/>
      <c r="M5" s="600" t="s">
        <v>27</v>
      </c>
      <c r="N5" s="601"/>
      <c r="O5" s="602"/>
      <c r="P5" s="600" t="s">
        <v>28</v>
      </c>
      <c r="Q5" s="601"/>
      <c r="R5" s="602"/>
      <c r="S5" s="596"/>
      <c r="T5" s="2"/>
      <c r="U5" s="595" t="s">
        <v>20</v>
      </c>
      <c r="V5" s="55" t="s">
        <v>19</v>
      </c>
      <c r="W5" s="619" t="s">
        <v>138</v>
      </c>
      <c r="X5" s="620"/>
      <c r="Y5" s="620"/>
      <c r="Z5" s="620"/>
      <c r="AA5" s="613"/>
      <c r="AB5" s="619" t="s">
        <v>101</v>
      </c>
      <c r="AC5" s="620"/>
      <c r="AD5" s="620"/>
      <c r="AE5" s="620"/>
      <c r="AF5" s="620"/>
      <c r="AG5" s="620"/>
      <c r="AH5" s="620"/>
      <c r="AI5" s="620"/>
      <c r="AJ5" s="620"/>
      <c r="AK5" s="620"/>
      <c r="AL5" s="620"/>
      <c r="AM5" s="613"/>
      <c r="AN5" s="3"/>
      <c r="AO5" s="614" t="s">
        <v>100</v>
      </c>
      <c r="AP5" s="614"/>
      <c r="AQ5" s="614"/>
      <c r="AR5" s="614"/>
      <c r="AS5" s="614"/>
      <c r="AT5" s="614"/>
      <c r="AU5" s="614"/>
      <c r="AV5" s="614"/>
      <c r="AW5" s="614"/>
      <c r="AX5" s="614"/>
      <c r="AY5" s="614"/>
      <c r="AZ5" s="614"/>
    </row>
    <row r="6" spans="1:52" ht="18.75" x14ac:dyDescent="0.3">
      <c r="A6" s="596"/>
      <c r="B6" s="596"/>
      <c r="C6" s="16" t="s">
        <v>20</v>
      </c>
      <c r="D6" s="16" t="s">
        <v>22</v>
      </c>
      <c r="E6" s="598" t="s">
        <v>39</v>
      </c>
      <c r="F6" s="603"/>
      <c r="G6" s="598" t="s">
        <v>232</v>
      </c>
      <c r="H6" s="599"/>
      <c r="I6" s="603"/>
      <c r="J6" s="598"/>
      <c r="K6" s="599"/>
      <c r="L6" s="603"/>
      <c r="M6" s="598"/>
      <c r="N6" s="599"/>
      <c r="O6" s="603"/>
      <c r="P6" s="598"/>
      <c r="Q6" s="599"/>
      <c r="R6" s="599"/>
      <c r="S6" s="596"/>
      <c r="T6" s="2"/>
      <c r="U6" s="596"/>
      <c r="V6" s="56" t="s">
        <v>20</v>
      </c>
      <c r="W6" s="456" t="s">
        <v>38</v>
      </c>
      <c r="X6" s="16" t="s">
        <v>51</v>
      </c>
      <c r="Y6" s="82" t="s">
        <v>139</v>
      </c>
      <c r="Z6" s="82" t="s">
        <v>16</v>
      </c>
      <c r="AA6" s="82" t="s">
        <v>16</v>
      </c>
      <c r="AB6" s="613">
        <v>2561</v>
      </c>
      <c r="AC6" s="614"/>
      <c r="AD6" s="614"/>
      <c r="AE6" s="614"/>
      <c r="AF6" s="614">
        <v>2562</v>
      </c>
      <c r="AG6" s="614"/>
      <c r="AH6" s="614"/>
      <c r="AI6" s="614"/>
      <c r="AJ6" s="614">
        <v>2563</v>
      </c>
      <c r="AK6" s="614"/>
      <c r="AL6" s="614"/>
      <c r="AM6" s="614"/>
      <c r="AN6" s="3"/>
      <c r="AO6" s="619">
        <v>2561</v>
      </c>
      <c r="AP6" s="620"/>
      <c r="AQ6" s="620"/>
      <c r="AR6" s="620"/>
      <c r="AS6" s="619">
        <v>2562</v>
      </c>
      <c r="AT6" s="620"/>
      <c r="AU6" s="620"/>
      <c r="AV6" s="620"/>
      <c r="AW6" s="614">
        <v>2562</v>
      </c>
      <c r="AX6" s="614"/>
      <c r="AY6" s="614"/>
      <c r="AZ6" s="614"/>
    </row>
    <row r="7" spans="1:52" ht="18.75" x14ac:dyDescent="0.3">
      <c r="A7" s="597"/>
      <c r="B7" s="597"/>
      <c r="C7" s="17"/>
      <c r="D7" s="17"/>
      <c r="E7" s="40" t="s">
        <v>23</v>
      </c>
      <c r="F7" s="5" t="s">
        <v>24</v>
      </c>
      <c r="G7" s="5">
        <v>2561</v>
      </c>
      <c r="H7" s="5">
        <v>2562</v>
      </c>
      <c r="I7" s="5">
        <v>2563</v>
      </c>
      <c r="J7" s="54">
        <v>2561</v>
      </c>
      <c r="K7" s="54">
        <v>2562</v>
      </c>
      <c r="L7" s="54">
        <v>2563</v>
      </c>
      <c r="M7" s="54">
        <v>2561</v>
      </c>
      <c r="N7" s="54">
        <v>2562</v>
      </c>
      <c r="O7" s="54">
        <v>2563</v>
      </c>
      <c r="P7" s="54">
        <v>2561</v>
      </c>
      <c r="Q7" s="54">
        <v>2562</v>
      </c>
      <c r="R7" s="54">
        <v>2563</v>
      </c>
      <c r="S7" s="597"/>
      <c r="T7" s="2"/>
      <c r="U7" s="597"/>
      <c r="V7" s="56"/>
      <c r="W7" s="457" t="s">
        <v>39</v>
      </c>
      <c r="X7" s="60" t="s">
        <v>20</v>
      </c>
      <c r="Y7" s="83" t="s">
        <v>140</v>
      </c>
      <c r="Z7" s="83" t="s">
        <v>81</v>
      </c>
      <c r="AA7" s="82" t="s">
        <v>43</v>
      </c>
      <c r="AB7" s="21" t="s">
        <v>62</v>
      </c>
      <c r="AC7" s="15" t="s">
        <v>78</v>
      </c>
      <c r="AD7" s="15" t="s">
        <v>44</v>
      </c>
      <c r="AE7" s="15" t="s">
        <v>45</v>
      </c>
      <c r="AF7" s="44" t="s">
        <v>62</v>
      </c>
      <c r="AG7" s="15" t="s">
        <v>78</v>
      </c>
      <c r="AH7" s="15" t="s">
        <v>44</v>
      </c>
      <c r="AI7" s="15" t="s">
        <v>45</v>
      </c>
      <c r="AJ7" s="44" t="s">
        <v>62</v>
      </c>
      <c r="AK7" s="15" t="s">
        <v>78</v>
      </c>
      <c r="AL7" s="15" t="s">
        <v>44</v>
      </c>
      <c r="AM7" s="15" t="s">
        <v>45</v>
      </c>
      <c r="AN7" s="3"/>
      <c r="AO7" s="30" t="s">
        <v>47</v>
      </c>
      <c r="AP7" s="31" t="s">
        <v>212</v>
      </c>
      <c r="AQ7" s="30" t="s">
        <v>46</v>
      </c>
      <c r="AR7" s="30" t="s">
        <v>45</v>
      </c>
      <c r="AS7" s="30" t="s">
        <v>143</v>
      </c>
      <c r="AT7" s="31" t="s">
        <v>212</v>
      </c>
      <c r="AU7" s="30" t="s">
        <v>46</v>
      </c>
      <c r="AV7" s="30" t="s">
        <v>45</v>
      </c>
      <c r="AW7" s="30" t="s">
        <v>143</v>
      </c>
      <c r="AX7" s="31" t="s">
        <v>212</v>
      </c>
      <c r="AY7" s="30" t="s">
        <v>46</v>
      </c>
      <c r="AZ7" s="30" t="s">
        <v>45</v>
      </c>
    </row>
    <row r="8" spans="1:52" ht="18.75" x14ac:dyDescent="0.3">
      <c r="A8" s="6">
        <v>1</v>
      </c>
      <c r="B8" s="7" t="s">
        <v>63</v>
      </c>
      <c r="C8" s="18" t="s">
        <v>65</v>
      </c>
      <c r="D8" s="18">
        <v>1</v>
      </c>
      <c r="E8" s="18">
        <v>1</v>
      </c>
      <c r="F8" s="50">
        <f>SUM(AA8)</f>
        <v>470640</v>
      </c>
      <c r="G8" s="18">
        <v>1</v>
      </c>
      <c r="H8" s="18">
        <v>1</v>
      </c>
      <c r="I8" s="18">
        <v>1</v>
      </c>
      <c r="J8" s="18" t="s">
        <v>107</v>
      </c>
      <c r="K8" s="18" t="s">
        <v>3</v>
      </c>
      <c r="L8" s="18" t="s">
        <v>3</v>
      </c>
      <c r="M8" s="66">
        <f>SUM(AE8)</f>
        <v>13080</v>
      </c>
      <c r="N8" s="72">
        <f>SUM(AI8)</f>
        <v>13200</v>
      </c>
      <c r="O8" s="77">
        <f>SUM(AM8)</f>
        <v>13320</v>
      </c>
      <c r="P8" s="34">
        <f>SUM(F8+M8)</f>
        <v>483720</v>
      </c>
      <c r="Q8" s="34">
        <f>SUM(P8+N8)</f>
        <v>496920</v>
      </c>
      <c r="R8" s="34">
        <f>SUM(Q8+O8)</f>
        <v>510240</v>
      </c>
      <c r="S8" s="7"/>
      <c r="T8" s="2"/>
      <c r="U8" s="7" t="s">
        <v>63</v>
      </c>
      <c r="V8" s="18" t="s">
        <v>65</v>
      </c>
      <c r="W8" s="23">
        <v>35220</v>
      </c>
      <c r="X8" s="23">
        <v>4000</v>
      </c>
      <c r="Y8" s="23">
        <v>0</v>
      </c>
      <c r="Z8" s="24">
        <f>SUM(W8:Y8)</f>
        <v>39220</v>
      </c>
      <c r="AA8" s="64">
        <f>SUM(Z8*12)</f>
        <v>470640</v>
      </c>
      <c r="AB8" s="80">
        <f>SUM(W8)</f>
        <v>35220</v>
      </c>
      <c r="AC8" s="23">
        <v>36310</v>
      </c>
      <c r="AD8" s="24">
        <f>SUM(AC8-AB8)</f>
        <v>1090</v>
      </c>
      <c r="AE8" s="68">
        <f>SUM(AD8*12)</f>
        <v>13080</v>
      </c>
      <c r="AF8" s="80">
        <f>SUM(AC8)</f>
        <v>36310</v>
      </c>
      <c r="AG8" s="23">
        <v>37410</v>
      </c>
      <c r="AH8" s="24">
        <f>SUM(AG8-AF8)</f>
        <v>1100</v>
      </c>
      <c r="AI8" s="70">
        <f>SUM(AH8*12)</f>
        <v>13200</v>
      </c>
      <c r="AJ8" s="80">
        <f>SUM(AG8)</f>
        <v>37410</v>
      </c>
      <c r="AK8" s="23">
        <v>38520</v>
      </c>
      <c r="AL8" s="24">
        <f>SUM(AK8-AJ8)</f>
        <v>1110</v>
      </c>
      <c r="AM8" s="74">
        <f>SUM(AL8*12)</f>
        <v>13320</v>
      </c>
      <c r="AN8" s="3"/>
      <c r="AO8" s="7"/>
      <c r="AP8" s="7"/>
      <c r="AQ8" s="7"/>
      <c r="AR8" s="7"/>
      <c r="AS8" s="7"/>
      <c r="AT8" s="7"/>
      <c r="AU8" s="7"/>
      <c r="AV8" s="7"/>
      <c r="AW8" s="7"/>
      <c r="AX8" s="267"/>
      <c r="AY8" s="267"/>
      <c r="AZ8" s="267"/>
    </row>
    <row r="9" spans="1:52" ht="18.75" x14ac:dyDescent="0.3">
      <c r="A9" s="8">
        <v>2</v>
      </c>
      <c r="B9" s="9" t="s">
        <v>64</v>
      </c>
      <c r="C9" s="19" t="s">
        <v>65</v>
      </c>
      <c r="D9" s="19">
        <v>1</v>
      </c>
      <c r="E9" s="19">
        <v>1</v>
      </c>
      <c r="F9" s="51">
        <f>SUM(AA9)</f>
        <v>424560</v>
      </c>
      <c r="G9" s="19">
        <v>1</v>
      </c>
      <c r="H9" s="19">
        <v>1</v>
      </c>
      <c r="I9" s="19">
        <v>1</v>
      </c>
      <c r="J9" s="19" t="s">
        <v>3</v>
      </c>
      <c r="K9" s="19" t="s">
        <v>3</v>
      </c>
      <c r="L9" s="19" t="s">
        <v>3</v>
      </c>
      <c r="M9" s="67">
        <f>SUM(AE9)</f>
        <v>13440</v>
      </c>
      <c r="N9" s="73">
        <f>SUM(AI9)</f>
        <v>13320</v>
      </c>
      <c r="O9" s="76">
        <f>SUM(AM9)</f>
        <v>13320</v>
      </c>
      <c r="P9" s="33">
        <f>SUM(F9+M9)</f>
        <v>438000</v>
      </c>
      <c r="Q9" s="33">
        <f>SUM(P9+N9)</f>
        <v>451320</v>
      </c>
      <c r="R9" s="33">
        <f>SUM(Q9+O9)</f>
        <v>464640</v>
      </c>
      <c r="S9" s="9"/>
      <c r="T9" s="2"/>
      <c r="U9" s="9" t="s">
        <v>64</v>
      </c>
      <c r="V9" s="19" t="s">
        <v>65</v>
      </c>
      <c r="W9" s="25">
        <v>31880</v>
      </c>
      <c r="X9" s="25">
        <v>3500</v>
      </c>
      <c r="Y9" s="25">
        <v>0</v>
      </c>
      <c r="Z9" s="26">
        <f>SUM(W9:Y9)</f>
        <v>35380</v>
      </c>
      <c r="AA9" s="65">
        <f>SUM(Z9*12)</f>
        <v>424560</v>
      </c>
      <c r="AB9" s="79">
        <f>SUM(W9)</f>
        <v>31880</v>
      </c>
      <c r="AC9" s="25">
        <v>33000</v>
      </c>
      <c r="AD9" s="26">
        <f>SUM(AC9-AB9)</f>
        <v>1120</v>
      </c>
      <c r="AE9" s="69">
        <f>SUM(AD9*12)</f>
        <v>13440</v>
      </c>
      <c r="AF9" s="79">
        <f>SUM(AC9)</f>
        <v>33000</v>
      </c>
      <c r="AG9" s="25">
        <v>34110</v>
      </c>
      <c r="AH9" s="26">
        <f>SUM(AG9-AF9)</f>
        <v>1110</v>
      </c>
      <c r="AI9" s="71">
        <f>SUM(AH9*12)</f>
        <v>13320</v>
      </c>
      <c r="AJ9" s="79">
        <f>SUM(AG9)</f>
        <v>34110</v>
      </c>
      <c r="AK9" s="25">
        <v>35220</v>
      </c>
      <c r="AL9" s="26">
        <f>SUM(AK9-AJ9)</f>
        <v>1110</v>
      </c>
      <c r="AM9" s="75">
        <f>SUM(AL9*12)</f>
        <v>13320</v>
      </c>
      <c r="AN9" s="3"/>
      <c r="AO9" s="9"/>
      <c r="AP9" s="9"/>
      <c r="AQ9" s="9"/>
      <c r="AR9" s="9"/>
      <c r="AS9" s="9"/>
      <c r="AT9" s="9"/>
      <c r="AU9" s="9"/>
      <c r="AV9" s="9"/>
      <c r="AW9" s="9"/>
      <c r="AX9" s="268"/>
      <c r="AY9" s="268"/>
      <c r="AZ9" s="268"/>
    </row>
    <row r="10" spans="1:52" ht="18.75" x14ac:dyDescent="0.3">
      <c r="A10" s="8"/>
      <c r="B10" s="20" t="s">
        <v>4</v>
      </c>
      <c r="C10" s="37"/>
      <c r="D10" s="37"/>
      <c r="E10" s="37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2"/>
      <c r="U10" s="20" t="s">
        <v>4</v>
      </c>
      <c r="V10" s="133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3"/>
      <c r="AO10" s="9"/>
      <c r="AP10" s="9"/>
      <c r="AQ10" s="9"/>
      <c r="AR10" s="9"/>
      <c r="AS10" s="9"/>
      <c r="AT10" s="9"/>
      <c r="AU10" s="9"/>
      <c r="AV10" s="9"/>
      <c r="AW10" s="9"/>
      <c r="AX10" s="268"/>
      <c r="AY10" s="268"/>
      <c r="AZ10" s="268"/>
    </row>
    <row r="11" spans="1:52" ht="18.75" x14ac:dyDescent="0.3">
      <c r="A11" s="8">
        <v>3</v>
      </c>
      <c r="B11" s="9" t="s">
        <v>50</v>
      </c>
      <c r="C11" s="19" t="s">
        <v>65</v>
      </c>
      <c r="D11" s="19">
        <v>1</v>
      </c>
      <c r="E11" s="19">
        <v>1</v>
      </c>
      <c r="F11" s="51">
        <f>SUM(AA11)</f>
        <v>335880</v>
      </c>
      <c r="G11" s="19">
        <v>1</v>
      </c>
      <c r="H11" s="19">
        <v>1</v>
      </c>
      <c r="I11" s="19">
        <v>1</v>
      </c>
      <c r="J11" s="19" t="s">
        <v>3</v>
      </c>
      <c r="K11" s="19" t="s">
        <v>3</v>
      </c>
      <c r="L11" s="19" t="s">
        <v>3</v>
      </c>
      <c r="M11" s="67">
        <f>SUM(AE11)</f>
        <v>11760</v>
      </c>
      <c r="N11" s="73">
        <f>SUM(AI11)</f>
        <v>11880</v>
      </c>
      <c r="O11" s="76">
        <f>SUM(AM11)</f>
        <v>12240</v>
      </c>
      <c r="P11" s="33">
        <f t="shared" ref="P11:P16" si="0">SUM(F11+M11)</f>
        <v>347640</v>
      </c>
      <c r="Q11" s="33">
        <f t="shared" ref="Q11:R16" si="1">SUM(P11+N11)</f>
        <v>359520</v>
      </c>
      <c r="R11" s="33">
        <f t="shared" si="1"/>
        <v>371760</v>
      </c>
      <c r="S11" s="9"/>
      <c r="T11" s="2"/>
      <c r="U11" s="9" t="s">
        <v>50</v>
      </c>
      <c r="V11" s="19" t="s">
        <v>65</v>
      </c>
      <c r="W11" s="25">
        <v>24490</v>
      </c>
      <c r="X11" s="25">
        <v>3500</v>
      </c>
      <c r="Y11" s="25">
        <v>0</v>
      </c>
      <c r="Z11" s="26">
        <f t="shared" ref="Z11:Z16" si="2">SUM(W11:Y11)</f>
        <v>27990</v>
      </c>
      <c r="AA11" s="65">
        <f t="shared" ref="AA11:AA24" si="3">SUM(Z11*12)</f>
        <v>335880</v>
      </c>
      <c r="AB11" s="79">
        <f t="shared" ref="AB11:AB16" si="4">SUM(W11)</f>
        <v>24490</v>
      </c>
      <c r="AC11" s="25">
        <v>25470</v>
      </c>
      <c r="AD11" s="26">
        <f t="shared" ref="AD11:AD16" si="5">SUM(AC11-AB11)</f>
        <v>980</v>
      </c>
      <c r="AE11" s="69">
        <f t="shared" ref="AE11:AE16" si="6">SUM(AD11*12)</f>
        <v>11760</v>
      </c>
      <c r="AF11" s="79">
        <f t="shared" ref="AF11:AF16" si="7">SUM(AC11)</f>
        <v>25470</v>
      </c>
      <c r="AG11" s="25">
        <v>26460</v>
      </c>
      <c r="AH11" s="26">
        <f t="shared" ref="AH11:AH16" si="8">SUM(AG11-AF11)</f>
        <v>990</v>
      </c>
      <c r="AI11" s="71">
        <f t="shared" ref="AI11:AI16" si="9">SUM(AH11*12)</f>
        <v>11880</v>
      </c>
      <c r="AJ11" s="79">
        <f t="shared" ref="AJ11:AJ16" si="10">SUM(AG11)</f>
        <v>26460</v>
      </c>
      <c r="AK11" s="25">
        <v>27480</v>
      </c>
      <c r="AL11" s="26">
        <f t="shared" ref="AL11:AL16" si="11">SUM(AK11-AJ11)</f>
        <v>1020</v>
      </c>
      <c r="AM11" s="75">
        <f t="shared" ref="AM11:AM16" si="12">SUM(AL11*12)</f>
        <v>12240</v>
      </c>
      <c r="AN11" s="3"/>
      <c r="AO11" s="9"/>
      <c r="AP11" s="9"/>
      <c r="AQ11" s="9"/>
      <c r="AR11" s="9"/>
      <c r="AS11" s="9"/>
      <c r="AT11" s="9"/>
      <c r="AU11" s="9"/>
      <c r="AV11" s="9"/>
      <c r="AW11" s="9"/>
      <c r="AX11" s="268"/>
      <c r="AY11" s="268"/>
      <c r="AZ11" s="268"/>
    </row>
    <row r="12" spans="1:52" ht="18.75" x14ac:dyDescent="0.3">
      <c r="A12" s="8">
        <v>4</v>
      </c>
      <c r="B12" s="9" t="s">
        <v>67</v>
      </c>
      <c r="C12" s="19" t="s">
        <v>66</v>
      </c>
      <c r="D12" s="19">
        <v>1</v>
      </c>
      <c r="E12" s="19">
        <v>1</v>
      </c>
      <c r="F12" s="51">
        <f t="shared" ref="F12:F13" si="13">SUM(AA12)</f>
        <v>245280</v>
      </c>
      <c r="G12" s="19">
        <v>1</v>
      </c>
      <c r="H12" s="19">
        <v>1</v>
      </c>
      <c r="I12" s="19">
        <v>1</v>
      </c>
      <c r="J12" s="19" t="s">
        <v>3</v>
      </c>
      <c r="K12" s="19" t="s">
        <v>3</v>
      </c>
      <c r="L12" s="19" t="s">
        <v>3</v>
      </c>
      <c r="M12" s="67">
        <f t="shared" ref="M12:M13" si="14">SUM(AE12)</f>
        <v>8400</v>
      </c>
      <c r="N12" s="73">
        <f t="shared" ref="N12:N13" si="15">SUM(AI12)</f>
        <v>8880</v>
      </c>
      <c r="O12" s="76">
        <f t="shared" ref="O12:O13" si="16">SUM(AM12)</f>
        <v>8640</v>
      </c>
      <c r="P12" s="33">
        <f t="shared" ref="P12:P13" si="17">SUM(F12+M12)</f>
        <v>253680</v>
      </c>
      <c r="Q12" s="33">
        <f t="shared" ref="Q12:Q13" si="18">SUM(P12+N12)</f>
        <v>262560</v>
      </c>
      <c r="R12" s="33">
        <f t="shared" ref="R12:R13" si="19">SUM(Q12+O12)</f>
        <v>271200</v>
      </c>
      <c r="S12" s="9"/>
      <c r="T12" s="2"/>
      <c r="U12" s="9" t="s">
        <v>67</v>
      </c>
      <c r="V12" s="19" t="s">
        <v>66</v>
      </c>
      <c r="W12" s="25">
        <v>20440</v>
      </c>
      <c r="X12" s="25">
        <v>0</v>
      </c>
      <c r="Y12" s="25">
        <v>0</v>
      </c>
      <c r="Z12" s="26">
        <f t="shared" si="2"/>
        <v>20440</v>
      </c>
      <c r="AA12" s="65">
        <f t="shared" si="3"/>
        <v>245280</v>
      </c>
      <c r="AB12" s="79">
        <f t="shared" si="4"/>
        <v>20440</v>
      </c>
      <c r="AC12" s="25">
        <v>21140</v>
      </c>
      <c r="AD12" s="26">
        <f t="shared" si="5"/>
        <v>700</v>
      </c>
      <c r="AE12" s="69">
        <f t="shared" si="6"/>
        <v>8400</v>
      </c>
      <c r="AF12" s="79">
        <f t="shared" si="7"/>
        <v>21140</v>
      </c>
      <c r="AG12" s="25">
        <v>21880</v>
      </c>
      <c r="AH12" s="26">
        <f t="shared" si="8"/>
        <v>740</v>
      </c>
      <c r="AI12" s="71">
        <f t="shared" si="9"/>
        <v>8880</v>
      </c>
      <c r="AJ12" s="79">
        <f t="shared" si="10"/>
        <v>21880</v>
      </c>
      <c r="AK12" s="25">
        <v>22600</v>
      </c>
      <c r="AL12" s="26">
        <f t="shared" ref="AL12:AL13" si="20">SUM(AK12-AJ12)</f>
        <v>720</v>
      </c>
      <c r="AM12" s="75">
        <f t="shared" ref="AM12:AM13" si="21">SUM(AL12*12)</f>
        <v>8640</v>
      </c>
      <c r="AN12" s="3"/>
      <c r="AO12" s="9"/>
      <c r="AP12" s="9"/>
      <c r="AQ12" s="9"/>
      <c r="AR12" s="9"/>
      <c r="AS12" s="9"/>
      <c r="AT12" s="9"/>
      <c r="AU12" s="9"/>
      <c r="AV12" s="9"/>
      <c r="AW12" s="9"/>
      <c r="AX12" s="268"/>
      <c r="AY12" s="268"/>
      <c r="AZ12" s="268"/>
    </row>
    <row r="13" spans="1:52" ht="18.75" x14ac:dyDescent="0.3">
      <c r="A13" s="8">
        <v>5</v>
      </c>
      <c r="B13" s="9" t="s">
        <v>68</v>
      </c>
      <c r="C13" s="19" t="s">
        <v>66</v>
      </c>
      <c r="D13" s="19">
        <v>1</v>
      </c>
      <c r="E13" s="19">
        <v>1</v>
      </c>
      <c r="F13" s="51">
        <f t="shared" si="13"/>
        <v>241440</v>
      </c>
      <c r="G13" s="19">
        <v>1</v>
      </c>
      <c r="H13" s="19">
        <v>1</v>
      </c>
      <c r="I13" s="19">
        <v>1</v>
      </c>
      <c r="J13" s="19" t="s">
        <v>3</v>
      </c>
      <c r="K13" s="19" t="s">
        <v>3</v>
      </c>
      <c r="L13" s="19" t="s">
        <v>3</v>
      </c>
      <c r="M13" s="67">
        <f t="shared" si="14"/>
        <v>7800</v>
      </c>
      <c r="N13" s="73">
        <f t="shared" si="15"/>
        <v>8760</v>
      </c>
      <c r="O13" s="76">
        <f t="shared" si="16"/>
        <v>8760</v>
      </c>
      <c r="P13" s="33">
        <f t="shared" si="17"/>
        <v>249240</v>
      </c>
      <c r="Q13" s="33">
        <f t="shared" si="18"/>
        <v>258000</v>
      </c>
      <c r="R13" s="33">
        <f t="shared" si="19"/>
        <v>266760</v>
      </c>
      <c r="S13" s="9"/>
      <c r="T13" s="2"/>
      <c r="U13" s="9" t="s">
        <v>68</v>
      </c>
      <c r="V13" s="19" t="s">
        <v>66</v>
      </c>
      <c r="W13" s="25">
        <v>20120</v>
      </c>
      <c r="X13" s="25">
        <v>0</v>
      </c>
      <c r="Y13" s="25">
        <v>0</v>
      </c>
      <c r="Z13" s="26">
        <f t="shared" si="2"/>
        <v>20120</v>
      </c>
      <c r="AA13" s="65">
        <f t="shared" si="3"/>
        <v>241440</v>
      </c>
      <c r="AB13" s="79">
        <f t="shared" si="4"/>
        <v>20120</v>
      </c>
      <c r="AC13" s="25">
        <v>20770</v>
      </c>
      <c r="AD13" s="26">
        <f t="shared" si="5"/>
        <v>650</v>
      </c>
      <c r="AE13" s="69">
        <f t="shared" si="6"/>
        <v>7800</v>
      </c>
      <c r="AF13" s="79">
        <f t="shared" si="7"/>
        <v>20770</v>
      </c>
      <c r="AG13" s="25">
        <v>21500</v>
      </c>
      <c r="AH13" s="26">
        <f t="shared" si="8"/>
        <v>730</v>
      </c>
      <c r="AI13" s="71">
        <f t="shared" si="9"/>
        <v>8760</v>
      </c>
      <c r="AJ13" s="79">
        <f t="shared" si="10"/>
        <v>21500</v>
      </c>
      <c r="AK13" s="25">
        <v>22230</v>
      </c>
      <c r="AL13" s="26">
        <f t="shared" si="20"/>
        <v>730</v>
      </c>
      <c r="AM13" s="75">
        <f t="shared" si="21"/>
        <v>8760</v>
      </c>
      <c r="AN13" s="3"/>
      <c r="AO13" s="9"/>
      <c r="AP13" s="9"/>
      <c r="AQ13" s="9"/>
      <c r="AR13" s="9"/>
      <c r="AS13" s="9"/>
      <c r="AT13" s="9"/>
      <c r="AU13" s="9"/>
      <c r="AV13" s="9"/>
      <c r="AW13" s="9"/>
      <c r="AX13" s="268"/>
      <c r="AY13" s="268"/>
      <c r="AZ13" s="268"/>
    </row>
    <row r="14" spans="1:52" ht="18.75" x14ac:dyDescent="0.3">
      <c r="A14" s="8">
        <v>6</v>
      </c>
      <c r="B14" s="9" t="s">
        <v>69</v>
      </c>
      <c r="C14" s="19" t="s">
        <v>74</v>
      </c>
      <c r="D14" s="19">
        <v>1</v>
      </c>
      <c r="E14" s="19">
        <v>1</v>
      </c>
      <c r="F14" s="51">
        <f>SUM(AA14)</f>
        <v>299640</v>
      </c>
      <c r="G14" s="19">
        <v>1</v>
      </c>
      <c r="H14" s="19">
        <v>1</v>
      </c>
      <c r="I14" s="19">
        <v>1</v>
      </c>
      <c r="J14" s="19" t="s">
        <v>3</v>
      </c>
      <c r="K14" s="19" t="s">
        <v>3</v>
      </c>
      <c r="L14" s="19" t="s">
        <v>3</v>
      </c>
      <c r="M14" s="67">
        <f>SUM(AE14)</f>
        <v>12000</v>
      </c>
      <c r="N14" s="73">
        <f>SUM(AI14)</f>
        <v>12120</v>
      </c>
      <c r="O14" s="76">
        <f>SUM(AM14)</f>
        <v>12600</v>
      </c>
      <c r="P14" s="33">
        <f t="shared" si="0"/>
        <v>311640</v>
      </c>
      <c r="Q14" s="33">
        <f t="shared" si="1"/>
        <v>323760</v>
      </c>
      <c r="R14" s="33">
        <f t="shared" si="1"/>
        <v>336360</v>
      </c>
      <c r="S14" s="9"/>
      <c r="T14" s="2"/>
      <c r="U14" s="9" t="s">
        <v>69</v>
      </c>
      <c r="V14" s="19" t="s">
        <v>74</v>
      </c>
      <c r="W14" s="25">
        <v>24970</v>
      </c>
      <c r="X14" s="25">
        <v>0</v>
      </c>
      <c r="Y14" s="25">
        <v>0</v>
      </c>
      <c r="Z14" s="26">
        <f t="shared" si="2"/>
        <v>24970</v>
      </c>
      <c r="AA14" s="65">
        <f t="shared" si="3"/>
        <v>299640</v>
      </c>
      <c r="AB14" s="79">
        <f t="shared" si="4"/>
        <v>24970</v>
      </c>
      <c r="AC14" s="25">
        <v>25970</v>
      </c>
      <c r="AD14" s="26">
        <f t="shared" si="5"/>
        <v>1000</v>
      </c>
      <c r="AE14" s="69">
        <f t="shared" si="6"/>
        <v>12000</v>
      </c>
      <c r="AF14" s="79">
        <f t="shared" si="7"/>
        <v>25970</v>
      </c>
      <c r="AG14" s="25">
        <v>26980</v>
      </c>
      <c r="AH14" s="26">
        <f t="shared" si="8"/>
        <v>1010</v>
      </c>
      <c r="AI14" s="71">
        <f t="shared" si="9"/>
        <v>12120</v>
      </c>
      <c r="AJ14" s="79">
        <f t="shared" si="10"/>
        <v>26980</v>
      </c>
      <c r="AK14" s="25">
        <v>28030</v>
      </c>
      <c r="AL14" s="26">
        <f t="shared" si="11"/>
        <v>1050</v>
      </c>
      <c r="AM14" s="75">
        <f t="shared" si="12"/>
        <v>12600</v>
      </c>
      <c r="AN14" s="3"/>
      <c r="AO14" s="9"/>
      <c r="AP14" s="9"/>
      <c r="AQ14" s="9"/>
      <c r="AR14" s="9"/>
      <c r="AS14" s="9"/>
      <c r="AT14" s="9"/>
      <c r="AU14" s="9"/>
      <c r="AV14" s="9"/>
      <c r="AW14" s="9"/>
      <c r="AX14" s="268"/>
      <c r="AY14" s="268"/>
      <c r="AZ14" s="268"/>
    </row>
    <row r="15" spans="1:52" ht="18.75" x14ac:dyDescent="0.3">
      <c r="A15" s="8">
        <v>7</v>
      </c>
      <c r="B15" s="9" t="s">
        <v>32</v>
      </c>
      <c r="C15" s="19" t="s">
        <v>74</v>
      </c>
      <c r="D15" s="19">
        <v>1</v>
      </c>
      <c r="E15" s="19">
        <v>1</v>
      </c>
      <c r="F15" s="51">
        <f>SUM(AA15)</f>
        <v>276960</v>
      </c>
      <c r="G15" s="19">
        <v>1</v>
      </c>
      <c r="H15" s="19">
        <v>1</v>
      </c>
      <c r="I15" s="19">
        <v>1</v>
      </c>
      <c r="J15" s="19" t="s">
        <v>3</v>
      </c>
      <c r="K15" s="19" t="s">
        <v>3</v>
      </c>
      <c r="L15" s="19" t="s">
        <v>3</v>
      </c>
      <c r="M15" s="67">
        <f>SUM(AE15)</f>
        <v>11160</v>
      </c>
      <c r="N15" s="73">
        <f>SUM(AI15)</f>
        <v>11520</v>
      </c>
      <c r="O15" s="76">
        <f>SUM(AM15)</f>
        <v>12000</v>
      </c>
      <c r="P15" s="33">
        <f t="shared" si="0"/>
        <v>288120</v>
      </c>
      <c r="Q15" s="33">
        <f t="shared" si="1"/>
        <v>299640</v>
      </c>
      <c r="R15" s="33">
        <f t="shared" si="1"/>
        <v>311640</v>
      </c>
      <c r="S15" s="9"/>
      <c r="T15" s="2"/>
      <c r="U15" s="9" t="s">
        <v>32</v>
      </c>
      <c r="V15" s="19" t="s">
        <v>74</v>
      </c>
      <c r="W15" s="25">
        <v>23080</v>
      </c>
      <c r="X15" s="25">
        <v>0</v>
      </c>
      <c r="Y15" s="25">
        <v>0</v>
      </c>
      <c r="Z15" s="26">
        <f t="shared" si="2"/>
        <v>23080</v>
      </c>
      <c r="AA15" s="65">
        <f t="shared" si="3"/>
        <v>276960</v>
      </c>
      <c r="AB15" s="79">
        <f t="shared" si="4"/>
        <v>23080</v>
      </c>
      <c r="AC15" s="25">
        <v>24010</v>
      </c>
      <c r="AD15" s="26">
        <f t="shared" si="5"/>
        <v>930</v>
      </c>
      <c r="AE15" s="69">
        <f t="shared" si="6"/>
        <v>11160</v>
      </c>
      <c r="AF15" s="79">
        <f t="shared" si="7"/>
        <v>24010</v>
      </c>
      <c r="AG15" s="25">
        <v>24970</v>
      </c>
      <c r="AH15" s="26">
        <f t="shared" si="8"/>
        <v>960</v>
      </c>
      <c r="AI15" s="71">
        <f t="shared" si="9"/>
        <v>11520</v>
      </c>
      <c r="AJ15" s="79">
        <f t="shared" si="10"/>
        <v>24970</v>
      </c>
      <c r="AK15" s="25">
        <v>25970</v>
      </c>
      <c r="AL15" s="26">
        <f t="shared" si="11"/>
        <v>1000</v>
      </c>
      <c r="AM15" s="75">
        <f t="shared" si="12"/>
        <v>12000</v>
      </c>
      <c r="AN15" s="3"/>
      <c r="AO15" s="9"/>
      <c r="AP15" s="9"/>
      <c r="AQ15" s="9"/>
      <c r="AR15" s="9"/>
      <c r="AS15" s="9"/>
      <c r="AT15" s="9"/>
      <c r="AU15" s="9"/>
      <c r="AV15" s="9"/>
      <c r="AW15" s="9"/>
      <c r="AX15" s="268"/>
      <c r="AY15" s="268"/>
      <c r="AZ15" s="268"/>
    </row>
    <row r="16" spans="1:52" ht="18.75" x14ac:dyDescent="0.3">
      <c r="A16" s="8">
        <v>8</v>
      </c>
      <c r="B16" s="9" t="s">
        <v>33</v>
      </c>
      <c r="C16" s="19" t="s">
        <v>74</v>
      </c>
      <c r="D16" s="19">
        <v>1</v>
      </c>
      <c r="E16" s="19">
        <v>1</v>
      </c>
      <c r="F16" s="51">
        <f>SUM(AA16)</f>
        <v>293880</v>
      </c>
      <c r="G16" s="19">
        <v>1</v>
      </c>
      <c r="H16" s="19">
        <v>1</v>
      </c>
      <c r="I16" s="19">
        <v>1</v>
      </c>
      <c r="J16" s="19" t="s">
        <v>3</v>
      </c>
      <c r="K16" s="19" t="s">
        <v>3</v>
      </c>
      <c r="L16" s="19" t="s">
        <v>3</v>
      </c>
      <c r="M16" s="67">
        <f>SUM(AE16)</f>
        <v>11760</v>
      </c>
      <c r="N16" s="73">
        <f>SUM(AI16)</f>
        <v>11880</v>
      </c>
      <c r="O16" s="76">
        <f>SUM(AM16)</f>
        <v>12240</v>
      </c>
      <c r="P16" s="33">
        <f t="shared" si="0"/>
        <v>305640</v>
      </c>
      <c r="Q16" s="33">
        <f t="shared" si="1"/>
        <v>317520</v>
      </c>
      <c r="R16" s="33">
        <f t="shared" si="1"/>
        <v>329760</v>
      </c>
      <c r="S16" s="9"/>
      <c r="T16" s="2"/>
      <c r="U16" s="9" t="s">
        <v>33</v>
      </c>
      <c r="V16" s="19" t="s">
        <v>74</v>
      </c>
      <c r="W16" s="25">
        <v>24490</v>
      </c>
      <c r="X16" s="25">
        <v>0</v>
      </c>
      <c r="Y16" s="25">
        <v>0</v>
      </c>
      <c r="Z16" s="26">
        <f t="shared" si="2"/>
        <v>24490</v>
      </c>
      <c r="AA16" s="65">
        <f t="shared" si="3"/>
        <v>293880</v>
      </c>
      <c r="AB16" s="79">
        <f t="shared" si="4"/>
        <v>24490</v>
      </c>
      <c r="AC16" s="25">
        <v>25470</v>
      </c>
      <c r="AD16" s="26">
        <f t="shared" si="5"/>
        <v>980</v>
      </c>
      <c r="AE16" s="69">
        <f t="shared" si="6"/>
        <v>11760</v>
      </c>
      <c r="AF16" s="79">
        <f t="shared" si="7"/>
        <v>25470</v>
      </c>
      <c r="AG16" s="25">
        <v>26460</v>
      </c>
      <c r="AH16" s="26">
        <f t="shared" si="8"/>
        <v>990</v>
      </c>
      <c r="AI16" s="71">
        <f t="shared" si="9"/>
        <v>11880</v>
      </c>
      <c r="AJ16" s="79">
        <f t="shared" si="10"/>
        <v>26460</v>
      </c>
      <c r="AK16" s="25">
        <v>27480</v>
      </c>
      <c r="AL16" s="26">
        <f t="shared" si="11"/>
        <v>1020</v>
      </c>
      <c r="AM16" s="75">
        <f t="shared" si="12"/>
        <v>12240</v>
      </c>
      <c r="AN16" s="3"/>
      <c r="AO16" s="9"/>
      <c r="AP16" s="9"/>
      <c r="AQ16" s="9"/>
      <c r="AR16" s="9"/>
      <c r="AS16" s="9"/>
      <c r="AT16" s="9"/>
      <c r="AU16" s="9"/>
      <c r="AV16" s="9"/>
      <c r="AW16" s="9"/>
      <c r="AX16" s="268"/>
      <c r="AY16" s="268"/>
      <c r="AZ16" s="268"/>
    </row>
    <row r="17" spans="1:52" ht="18.75" x14ac:dyDescent="0.3">
      <c r="A17" s="8"/>
      <c r="B17" s="20" t="s">
        <v>5</v>
      </c>
      <c r="C17" s="37"/>
      <c r="D17" s="37"/>
      <c r="E17" s="37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2"/>
      <c r="U17" s="20" t="s">
        <v>5</v>
      </c>
      <c r="V17" s="133"/>
      <c r="W17" s="25"/>
      <c r="X17" s="25"/>
      <c r="Y17" s="25"/>
      <c r="Z17" s="25"/>
      <c r="AA17" s="25"/>
      <c r="AB17" s="25"/>
      <c r="AC17" s="25"/>
      <c r="AD17" s="27"/>
      <c r="AE17" s="27"/>
      <c r="AF17" s="25"/>
      <c r="AG17" s="25"/>
      <c r="AH17" s="27"/>
      <c r="AI17" s="27"/>
      <c r="AJ17" s="27"/>
      <c r="AK17" s="27"/>
      <c r="AL17" s="27"/>
      <c r="AM17" s="25"/>
      <c r="AN17" s="3"/>
      <c r="AO17" s="9"/>
      <c r="AP17" s="9"/>
      <c r="AQ17" s="9"/>
      <c r="AR17" s="9"/>
      <c r="AS17" s="9"/>
      <c r="AT17" s="9"/>
      <c r="AU17" s="9"/>
      <c r="AV17" s="9"/>
      <c r="AW17" s="9"/>
      <c r="AX17" s="268"/>
      <c r="AY17" s="268"/>
      <c r="AZ17" s="268"/>
    </row>
    <row r="18" spans="1:52" ht="18.75" x14ac:dyDescent="0.3">
      <c r="A18" s="8">
        <v>9</v>
      </c>
      <c r="B18" s="59" t="s">
        <v>246</v>
      </c>
      <c r="C18" s="45" t="s">
        <v>3</v>
      </c>
      <c r="D18" s="133">
        <v>1</v>
      </c>
      <c r="E18" s="133" t="s">
        <v>3</v>
      </c>
      <c r="F18" s="38">
        <v>0</v>
      </c>
      <c r="G18" s="133">
        <v>1</v>
      </c>
      <c r="H18" s="133">
        <v>1</v>
      </c>
      <c r="I18" s="133">
        <v>1</v>
      </c>
      <c r="J18" s="189">
        <v>1</v>
      </c>
      <c r="K18" s="19" t="s">
        <v>3</v>
      </c>
      <c r="L18" s="19" t="s">
        <v>3</v>
      </c>
      <c r="M18" s="218">
        <f>SUM(AS89)</f>
        <v>180000</v>
      </c>
      <c r="N18" s="221">
        <f>SUM(AW89)</f>
        <v>7200</v>
      </c>
      <c r="O18" s="221">
        <f>SUM(BA89)</f>
        <v>7560</v>
      </c>
      <c r="P18" s="33">
        <f t="shared" ref="P18" si="22">SUM(F18+M18)</f>
        <v>180000</v>
      </c>
      <c r="Q18" s="33">
        <f t="shared" ref="Q18" si="23">SUM(P18+N18)</f>
        <v>187200</v>
      </c>
      <c r="R18" s="33">
        <f t="shared" ref="R18" si="24">SUM(Q18+O18)</f>
        <v>194760</v>
      </c>
      <c r="S18" s="19" t="s">
        <v>110</v>
      </c>
      <c r="T18" s="2"/>
      <c r="U18" s="59" t="s">
        <v>246</v>
      </c>
      <c r="V18" s="45" t="s">
        <v>3</v>
      </c>
      <c r="W18" s="25"/>
      <c r="X18" s="25"/>
      <c r="Y18" s="25"/>
      <c r="Z18" s="25"/>
      <c r="AA18" s="25"/>
      <c r="AB18" s="25"/>
      <c r="AC18" s="25"/>
      <c r="AD18" s="27"/>
      <c r="AE18" s="27"/>
      <c r="AF18" s="25"/>
      <c r="AG18" s="25"/>
      <c r="AH18" s="27"/>
      <c r="AI18" s="27"/>
      <c r="AJ18" s="27"/>
      <c r="AK18" s="27"/>
      <c r="AL18" s="27"/>
      <c r="AM18" s="25"/>
      <c r="AN18" s="3"/>
      <c r="AO18" s="9"/>
      <c r="AP18" s="9"/>
      <c r="AQ18" s="9"/>
      <c r="AR18" s="9"/>
      <c r="AS18" s="9"/>
      <c r="AT18" s="9"/>
      <c r="AU18" s="9"/>
      <c r="AV18" s="9"/>
      <c r="AW18" s="9"/>
      <c r="AX18" s="268"/>
      <c r="AY18" s="268"/>
      <c r="AZ18" s="268"/>
    </row>
    <row r="19" spans="1:52" ht="18.75" x14ac:dyDescent="0.3">
      <c r="A19" s="8">
        <v>10</v>
      </c>
      <c r="B19" s="9" t="s">
        <v>6</v>
      </c>
      <c r="C19" s="19" t="s">
        <v>3</v>
      </c>
      <c r="D19" s="19">
        <v>1</v>
      </c>
      <c r="E19" s="19">
        <v>1</v>
      </c>
      <c r="F19" s="51">
        <f t="shared" ref="F19:F23" si="25">SUM(AA19)</f>
        <v>155880</v>
      </c>
      <c r="G19" s="19">
        <v>1</v>
      </c>
      <c r="H19" s="19">
        <v>1</v>
      </c>
      <c r="I19" s="19">
        <v>1</v>
      </c>
      <c r="J19" s="19" t="s">
        <v>3</v>
      </c>
      <c r="K19" s="19" t="s">
        <v>3</v>
      </c>
      <c r="L19" s="19" t="s">
        <v>3</v>
      </c>
      <c r="M19" s="67">
        <f t="shared" ref="M19:M20" si="26">SUM(AR19)</f>
        <v>6240</v>
      </c>
      <c r="N19" s="73">
        <f t="shared" ref="N19:N20" si="27">SUM(AV19)</f>
        <v>6600</v>
      </c>
      <c r="O19" s="76">
        <f t="shared" ref="O19:O20" si="28">SUM(AZ19)</f>
        <v>7560</v>
      </c>
      <c r="P19" s="33">
        <f>SUM(F19+M19)</f>
        <v>162120</v>
      </c>
      <c r="Q19" s="33">
        <f>SUM(P19+N19)</f>
        <v>168720</v>
      </c>
      <c r="R19" s="33">
        <f>SUM(Q19+O19)</f>
        <v>176280</v>
      </c>
      <c r="S19" s="9"/>
      <c r="T19" s="2"/>
      <c r="U19" s="9" t="s">
        <v>6</v>
      </c>
      <c r="V19" s="19" t="s">
        <v>3</v>
      </c>
      <c r="W19" s="25">
        <v>12990</v>
      </c>
      <c r="X19" s="25">
        <v>0</v>
      </c>
      <c r="Y19" s="25">
        <v>0</v>
      </c>
      <c r="Z19" s="26">
        <f t="shared" ref="Z19:Z24" si="29">SUM(W19:Y19)</f>
        <v>12990</v>
      </c>
      <c r="AA19" s="65">
        <f t="shared" si="3"/>
        <v>155880</v>
      </c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3"/>
      <c r="AO19" s="79">
        <f>SUM(W19)</f>
        <v>12990</v>
      </c>
      <c r="AP19" s="32">
        <f>SUM(AO19*4/100)</f>
        <v>519.6</v>
      </c>
      <c r="AQ19" s="19">
        <v>520</v>
      </c>
      <c r="AR19" s="69">
        <f>SUM(AQ19*12)</f>
        <v>6240</v>
      </c>
      <c r="AS19" s="26">
        <f>SUM(AO19+AQ19)</f>
        <v>13510</v>
      </c>
      <c r="AT19" s="134">
        <f>SUM(AS19*4/100)</f>
        <v>540.4</v>
      </c>
      <c r="AU19" s="27">
        <v>550</v>
      </c>
      <c r="AV19" s="71">
        <f>SUM(AU19*12)</f>
        <v>6600</v>
      </c>
      <c r="AW19" s="26">
        <f>SUM(AS19+AU19)</f>
        <v>14060</v>
      </c>
      <c r="AX19" s="134">
        <f>SUM(AW19*4/100)</f>
        <v>562.4</v>
      </c>
      <c r="AY19" s="27">
        <v>630</v>
      </c>
      <c r="AZ19" s="75">
        <f>SUM(AY19*12)</f>
        <v>7560</v>
      </c>
    </row>
    <row r="20" spans="1:52" ht="18.75" x14ac:dyDescent="0.3">
      <c r="A20" s="8">
        <v>11</v>
      </c>
      <c r="B20" s="9" t="s">
        <v>7</v>
      </c>
      <c r="C20" s="19" t="s">
        <v>3</v>
      </c>
      <c r="D20" s="19">
        <v>1</v>
      </c>
      <c r="E20" s="19">
        <v>1</v>
      </c>
      <c r="F20" s="51">
        <f t="shared" si="25"/>
        <v>127560</v>
      </c>
      <c r="G20" s="19">
        <v>1</v>
      </c>
      <c r="H20" s="19">
        <v>1</v>
      </c>
      <c r="I20" s="19">
        <v>1</v>
      </c>
      <c r="J20" s="19" t="s">
        <v>3</v>
      </c>
      <c r="K20" s="19" t="s">
        <v>3</v>
      </c>
      <c r="L20" s="19" t="s">
        <v>3</v>
      </c>
      <c r="M20" s="67">
        <f t="shared" si="26"/>
        <v>5160</v>
      </c>
      <c r="N20" s="73">
        <f t="shared" si="27"/>
        <v>5400</v>
      </c>
      <c r="O20" s="76">
        <f t="shared" si="28"/>
        <v>5640</v>
      </c>
      <c r="P20" s="33">
        <f>SUM(F20+M20)</f>
        <v>132720</v>
      </c>
      <c r="Q20" s="33">
        <f>SUM(P20+N20)</f>
        <v>138120</v>
      </c>
      <c r="R20" s="33">
        <f>SUM(Q20+O20)</f>
        <v>143760</v>
      </c>
      <c r="S20" s="9"/>
      <c r="T20" s="2"/>
      <c r="U20" s="9" t="s">
        <v>7</v>
      </c>
      <c r="V20" s="19" t="s">
        <v>3</v>
      </c>
      <c r="W20" s="25">
        <v>10630</v>
      </c>
      <c r="X20" s="25">
        <v>0</v>
      </c>
      <c r="Y20" s="25">
        <v>0</v>
      </c>
      <c r="Z20" s="26">
        <f t="shared" si="29"/>
        <v>10630</v>
      </c>
      <c r="AA20" s="65">
        <f t="shared" si="3"/>
        <v>127560</v>
      </c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3"/>
      <c r="AO20" s="79">
        <f>SUM(W20)</f>
        <v>10630</v>
      </c>
      <c r="AP20" s="134">
        <f>SUM(AO20*4/100)</f>
        <v>425.2</v>
      </c>
      <c r="AQ20" s="19">
        <v>430</v>
      </c>
      <c r="AR20" s="69">
        <f>SUM(AQ20*12)</f>
        <v>5160</v>
      </c>
      <c r="AS20" s="26">
        <f>SUM(AO20+AQ20)</f>
        <v>11060</v>
      </c>
      <c r="AT20" s="134">
        <f>SUM(AS20*4/100)</f>
        <v>442.4</v>
      </c>
      <c r="AU20" s="27">
        <v>450</v>
      </c>
      <c r="AV20" s="71">
        <f>SUM(AU20*12)</f>
        <v>5400</v>
      </c>
      <c r="AW20" s="26">
        <f>SUM(AS20+AU20)</f>
        <v>11510</v>
      </c>
      <c r="AX20" s="134">
        <f>SUM(AW20*4/100)</f>
        <v>460.4</v>
      </c>
      <c r="AY20" s="27">
        <v>470</v>
      </c>
      <c r="AZ20" s="75">
        <f>SUM(AY20*12)</f>
        <v>5640</v>
      </c>
    </row>
    <row r="21" spans="1:52" ht="18.75" x14ac:dyDescent="0.3">
      <c r="A21" s="8">
        <v>12</v>
      </c>
      <c r="B21" s="9" t="s">
        <v>8</v>
      </c>
      <c r="C21" s="19" t="s">
        <v>3</v>
      </c>
      <c r="D21" s="19">
        <v>1</v>
      </c>
      <c r="E21" s="19">
        <v>1</v>
      </c>
      <c r="F21" s="51">
        <f t="shared" si="25"/>
        <v>108000</v>
      </c>
      <c r="G21" s="19">
        <v>1</v>
      </c>
      <c r="H21" s="19">
        <v>1</v>
      </c>
      <c r="I21" s="19">
        <v>1</v>
      </c>
      <c r="J21" s="19" t="s">
        <v>3</v>
      </c>
      <c r="K21" s="19" t="s">
        <v>3</v>
      </c>
      <c r="L21" s="19" t="s">
        <v>3</v>
      </c>
      <c r="M21" s="38">
        <v>0</v>
      </c>
      <c r="N21" s="38">
        <v>0</v>
      </c>
      <c r="O21" s="38">
        <v>0</v>
      </c>
      <c r="P21" s="33">
        <f>SUM(F21)</f>
        <v>108000</v>
      </c>
      <c r="Q21" s="33">
        <f>SUM(F21)</f>
        <v>108000</v>
      </c>
      <c r="R21" s="33">
        <f>SUM(F21)</f>
        <v>108000</v>
      </c>
      <c r="S21" s="9"/>
      <c r="T21" s="2"/>
      <c r="U21" s="9" t="s">
        <v>8</v>
      </c>
      <c r="V21" s="19" t="s">
        <v>3</v>
      </c>
      <c r="W21" s="25">
        <v>9000</v>
      </c>
      <c r="X21" s="25">
        <v>0</v>
      </c>
      <c r="Y21" s="25">
        <v>0</v>
      </c>
      <c r="Z21" s="26">
        <f t="shared" si="29"/>
        <v>9000</v>
      </c>
      <c r="AA21" s="65">
        <f t="shared" si="3"/>
        <v>108000</v>
      </c>
      <c r="AB21" s="25"/>
      <c r="AC21" s="25"/>
      <c r="AD21" s="27"/>
      <c r="AE21" s="27"/>
      <c r="AF21" s="25"/>
      <c r="AG21" s="25"/>
      <c r="AH21" s="27"/>
      <c r="AI21" s="27"/>
      <c r="AJ21" s="27"/>
      <c r="AK21" s="27"/>
      <c r="AL21" s="27"/>
      <c r="AM21" s="25"/>
      <c r="AN21" s="3"/>
      <c r="AO21" s="19"/>
      <c r="AP21" s="19"/>
      <c r="AQ21" s="19"/>
      <c r="AR21" s="19"/>
      <c r="AS21" s="19"/>
      <c r="AT21" s="19"/>
      <c r="AU21" s="19"/>
      <c r="AV21" s="19"/>
      <c r="AW21" s="19"/>
      <c r="AX21" s="268"/>
      <c r="AY21" s="268"/>
      <c r="AZ21" s="268"/>
    </row>
    <row r="22" spans="1:52" ht="18.75" x14ac:dyDescent="0.3">
      <c r="A22" s="8">
        <v>13</v>
      </c>
      <c r="B22" s="9" t="s">
        <v>9</v>
      </c>
      <c r="C22" s="19" t="s">
        <v>3</v>
      </c>
      <c r="D22" s="19">
        <v>1</v>
      </c>
      <c r="E22" s="19">
        <v>1</v>
      </c>
      <c r="F22" s="51">
        <f t="shared" si="25"/>
        <v>108000</v>
      </c>
      <c r="G22" s="19">
        <v>1</v>
      </c>
      <c r="H22" s="19">
        <v>1</v>
      </c>
      <c r="I22" s="19">
        <v>1</v>
      </c>
      <c r="J22" s="19" t="s">
        <v>3</v>
      </c>
      <c r="K22" s="19" t="s">
        <v>3</v>
      </c>
      <c r="L22" s="19" t="s">
        <v>3</v>
      </c>
      <c r="M22" s="38">
        <v>0</v>
      </c>
      <c r="N22" s="38">
        <v>0</v>
      </c>
      <c r="O22" s="38">
        <v>0</v>
      </c>
      <c r="P22" s="33">
        <f>SUM(F22)</f>
        <v>108000</v>
      </c>
      <c r="Q22" s="33">
        <f>SUM(F22)</f>
        <v>108000</v>
      </c>
      <c r="R22" s="33">
        <f>SUM(F22)</f>
        <v>108000</v>
      </c>
      <c r="S22" s="19"/>
      <c r="T22" s="2"/>
      <c r="U22" s="9" t="s">
        <v>9</v>
      </c>
      <c r="V22" s="19" t="s">
        <v>3</v>
      </c>
      <c r="W22" s="25">
        <v>9000</v>
      </c>
      <c r="X22" s="25">
        <v>0</v>
      </c>
      <c r="Y22" s="25">
        <v>0</v>
      </c>
      <c r="Z22" s="26">
        <f t="shared" si="29"/>
        <v>9000</v>
      </c>
      <c r="AA22" s="65">
        <f t="shared" si="3"/>
        <v>108000</v>
      </c>
      <c r="AB22" s="25"/>
      <c r="AC22" s="25"/>
      <c r="AD22" s="27"/>
      <c r="AE22" s="27"/>
      <c r="AF22" s="25"/>
      <c r="AG22" s="25"/>
      <c r="AH22" s="27"/>
      <c r="AI22" s="27"/>
      <c r="AJ22" s="27"/>
      <c r="AK22" s="27"/>
      <c r="AL22" s="27"/>
      <c r="AM22" s="25"/>
      <c r="AN22" s="3"/>
      <c r="AO22" s="19"/>
      <c r="AP22" s="19"/>
      <c r="AQ22" s="19"/>
      <c r="AR22" s="19"/>
      <c r="AS22" s="19"/>
      <c r="AT22" s="19"/>
      <c r="AU22" s="19"/>
      <c r="AV22" s="19"/>
      <c r="AW22" s="19"/>
      <c r="AX22" s="268"/>
      <c r="AY22" s="268"/>
      <c r="AZ22" s="268"/>
    </row>
    <row r="23" spans="1:52" ht="18.75" x14ac:dyDescent="0.3">
      <c r="A23" s="8">
        <v>14</v>
      </c>
      <c r="B23" s="9" t="s">
        <v>10</v>
      </c>
      <c r="C23" s="19" t="s">
        <v>3</v>
      </c>
      <c r="D23" s="19">
        <v>1</v>
      </c>
      <c r="E23" s="19">
        <v>1</v>
      </c>
      <c r="F23" s="51">
        <f t="shared" si="25"/>
        <v>108000</v>
      </c>
      <c r="G23" s="19">
        <v>1</v>
      </c>
      <c r="H23" s="19">
        <v>1</v>
      </c>
      <c r="I23" s="19">
        <v>1</v>
      </c>
      <c r="J23" s="19" t="s">
        <v>3</v>
      </c>
      <c r="K23" s="19" t="s">
        <v>3</v>
      </c>
      <c r="L23" s="19" t="s">
        <v>3</v>
      </c>
      <c r="M23" s="38">
        <v>0</v>
      </c>
      <c r="N23" s="38">
        <v>0</v>
      </c>
      <c r="O23" s="38">
        <v>0</v>
      </c>
      <c r="P23" s="33">
        <f>SUM(F23)</f>
        <v>108000</v>
      </c>
      <c r="Q23" s="33">
        <f>SUM(F23)</f>
        <v>108000</v>
      </c>
      <c r="R23" s="33">
        <f>SUM(F23)</f>
        <v>108000</v>
      </c>
      <c r="S23" s="9"/>
      <c r="T23" s="2"/>
      <c r="U23" s="9" t="s">
        <v>10</v>
      </c>
      <c r="V23" s="19" t="s">
        <v>3</v>
      </c>
      <c r="W23" s="25">
        <v>9000</v>
      </c>
      <c r="X23" s="25">
        <v>0</v>
      </c>
      <c r="Y23" s="25">
        <v>0</v>
      </c>
      <c r="Z23" s="26">
        <f t="shared" si="29"/>
        <v>9000</v>
      </c>
      <c r="AA23" s="65">
        <f t="shared" si="3"/>
        <v>108000</v>
      </c>
      <c r="AB23" s="25"/>
      <c r="AC23" s="25"/>
      <c r="AD23" s="27"/>
      <c r="AE23" s="27"/>
      <c r="AF23" s="25"/>
      <c r="AG23" s="25"/>
      <c r="AH23" s="27"/>
      <c r="AI23" s="27"/>
      <c r="AJ23" s="27"/>
      <c r="AK23" s="27"/>
      <c r="AL23" s="27"/>
      <c r="AM23" s="25"/>
      <c r="AN23" s="3"/>
      <c r="AO23" s="19"/>
      <c r="AP23" s="19"/>
      <c r="AQ23" s="19"/>
      <c r="AR23" s="19"/>
      <c r="AS23" s="19"/>
      <c r="AT23" s="19"/>
      <c r="AU23" s="19"/>
      <c r="AV23" s="19"/>
      <c r="AW23" s="19"/>
      <c r="AX23" s="268"/>
      <c r="AY23" s="268"/>
      <c r="AZ23" s="268"/>
    </row>
    <row r="24" spans="1:52" ht="18.75" x14ac:dyDescent="0.3">
      <c r="A24" s="8">
        <v>15</v>
      </c>
      <c r="B24" s="9" t="s">
        <v>11</v>
      </c>
      <c r="C24" s="19" t="s">
        <v>3</v>
      </c>
      <c r="D24" s="19">
        <v>1</v>
      </c>
      <c r="E24" s="19">
        <v>1</v>
      </c>
      <c r="F24" s="113">
        <f>SUM(AS67)</f>
        <v>108000</v>
      </c>
      <c r="G24" s="19">
        <v>1</v>
      </c>
      <c r="H24" s="19">
        <v>1</v>
      </c>
      <c r="I24" s="19">
        <v>1</v>
      </c>
      <c r="J24" s="19" t="s">
        <v>3</v>
      </c>
      <c r="K24" s="19" t="s">
        <v>3</v>
      </c>
      <c r="L24" s="19" t="s">
        <v>3</v>
      </c>
      <c r="M24" s="38">
        <v>0</v>
      </c>
      <c r="N24" s="38">
        <v>0</v>
      </c>
      <c r="O24" s="38">
        <v>0</v>
      </c>
      <c r="P24" s="33">
        <f>SUM(F24)</f>
        <v>108000</v>
      </c>
      <c r="Q24" s="33">
        <f>SUM(F24)</f>
        <v>108000</v>
      </c>
      <c r="R24" s="33">
        <f>SUM(F24)</f>
        <v>108000</v>
      </c>
      <c r="S24" s="19" t="s">
        <v>55</v>
      </c>
      <c r="T24" s="2"/>
      <c r="U24" s="9" t="s">
        <v>11</v>
      </c>
      <c r="V24" s="19" t="s">
        <v>3</v>
      </c>
      <c r="W24" s="25">
        <v>9000</v>
      </c>
      <c r="X24" s="25">
        <v>0</v>
      </c>
      <c r="Y24" s="25">
        <v>0</v>
      </c>
      <c r="Z24" s="26">
        <f t="shared" si="29"/>
        <v>9000</v>
      </c>
      <c r="AA24" s="65">
        <f t="shared" si="3"/>
        <v>108000</v>
      </c>
      <c r="AB24" s="25"/>
      <c r="AC24" s="25"/>
      <c r="AD24" s="27"/>
      <c r="AE24" s="27"/>
      <c r="AF24" s="25"/>
      <c r="AG24" s="25"/>
      <c r="AH24" s="27"/>
      <c r="AI24" s="27"/>
      <c r="AJ24" s="27"/>
      <c r="AK24" s="27"/>
      <c r="AL24" s="27"/>
      <c r="AM24" s="25"/>
      <c r="AN24" s="3"/>
      <c r="AO24" s="19"/>
      <c r="AP24" s="19"/>
      <c r="AQ24" s="19"/>
      <c r="AR24" s="19"/>
      <c r="AS24" s="19"/>
      <c r="AT24" s="19"/>
      <c r="AU24" s="19"/>
      <c r="AV24" s="19"/>
      <c r="AW24" s="19"/>
      <c r="AX24" s="268"/>
      <c r="AY24" s="268"/>
      <c r="AZ24" s="268"/>
    </row>
    <row r="25" spans="1:52" ht="18.75" x14ac:dyDescent="0.3">
      <c r="A25" s="8"/>
      <c r="B25" s="20" t="s">
        <v>52</v>
      </c>
      <c r="C25" s="19"/>
      <c r="D25" s="19"/>
      <c r="E25" s="19"/>
      <c r="F25" s="41"/>
      <c r="G25" s="19"/>
      <c r="H25" s="19"/>
      <c r="I25" s="19"/>
      <c r="J25" s="19"/>
      <c r="K25" s="19"/>
      <c r="L25" s="19"/>
      <c r="M25" s="38"/>
      <c r="N25" s="38"/>
      <c r="O25" s="38"/>
      <c r="P25" s="41"/>
      <c r="Q25" s="41"/>
      <c r="R25" s="41"/>
      <c r="S25" s="9"/>
      <c r="T25" s="2"/>
      <c r="U25" s="20" t="s">
        <v>52</v>
      </c>
      <c r="V25" s="19"/>
      <c r="W25" s="25"/>
      <c r="X25" s="25"/>
      <c r="Y25" s="25"/>
      <c r="Z25" s="25"/>
      <c r="AA25" s="27"/>
      <c r="AB25" s="25"/>
      <c r="AC25" s="25"/>
      <c r="AD25" s="27"/>
      <c r="AE25" s="27"/>
      <c r="AF25" s="25"/>
      <c r="AG25" s="25"/>
      <c r="AH25" s="27"/>
      <c r="AI25" s="27"/>
      <c r="AJ25" s="27"/>
      <c r="AK25" s="27"/>
      <c r="AL25" s="27"/>
      <c r="AM25" s="25"/>
      <c r="AN25" s="3"/>
      <c r="AO25" s="19"/>
      <c r="AP25" s="19"/>
      <c r="AQ25" s="19"/>
      <c r="AR25" s="19"/>
      <c r="AS25" s="19"/>
      <c r="AT25" s="19"/>
      <c r="AU25" s="19"/>
      <c r="AV25" s="19"/>
      <c r="AW25" s="19"/>
      <c r="AX25" s="268"/>
      <c r="AY25" s="268"/>
      <c r="AZ25" s="268"/>
    </row>
    <row r="26" spans="1:52" ht="18.75" x14ac:dyDescent="0.3">
      <c r="A26" s="479">
        <v>16</v>
      </c>
      <c r="B26" s="480" t="s">
        <v>53</v>
      </c>
      <c r="C26" s="481" t="s">
        <v>76</v>
      </c>
      <c r="D26" s="481">
        <v>2</v>
      </c>
      <c r="E26" s="481">
        <v>2</v>
      </c>
      <c r="F26" s="482"/>
      <c r="G26" s="481"/>
      <c r="H26" s="481"/>
      <c r="I26" s="481"/>
      <c r="J26" s="481"/>
      <c r="K26" s="481"/>
      <c r="L26" s="481"/>
      <c r="M26" s="482"/>
      <c r="N26" s="482"/>
      <c r="O26" s="482"/>
      <c r="P26" s="482"/>
      <c r="Q26" s="482"/>
      <c r="R26" s="482"/>
      <c r="S26" s="480"/>
      <c r="T26" s="2"/>
      <c r="U26" s="480" t="s">
        <v>53</v>
      </c>
      <c r="V26" s="481" t="s">
        <v>76</v>
      </c>
      <c r="W26" s="483"/>
      <c r="X26" s="483"/>
      <c r="Y26" s="483"/>
      <c r="Z26" s="483"/>
      <c r="AA26" s="483"/>
      <c r="AB26" s="483"/>
      <c r="AC26" s="483"/>
      <c r="AD26" s="483"/>
      <c r="AE26" s="483"/>
      <c r="AF26" s="483"/>
      <c r="AG26" s="483"/>
      <c r="AH26" s="483"/>
      <c r="AI26" s="483"/>
      <c r="AJ26" s="483"/>
      <c r="AK26" s="483"/>
      <c r="AL26" s="483"/>
      <c r="AM26" s="483"/>
      <c r="AN26" s="174"/>
      <c r="AO26" s="481"/>
      <c r="AP26" s="481"/>
      <c r="AQ26" s="481"/>
      <c r="AR26" s="481"/>
      <c r="AS26" s="481"/>
      <c r="AT26" s="481"/>
      <c r="AU26" s="481"/>
      <c r="AV26" s="481"/>
      <c r="AW26" s="481"/>
      <c r="AX26" s="487"/>
      <c r="AY26" s="487"/>
      <c r="AZ26" s="487"/>
    </row>
    <row r="27" spans="1:52" ht="18.75" x14ac:dyDescent="0.3">
      <c r="A27" s="479">
        <v>17</v>
      </c>
      <c r="B27" s="480" t="s">
        <v>54</v>
      </c>
      <c r="C27" s="481" t="s">
        <v>3</v>
      </c>
      <c r="D27" s="481">
        <v>1</v>
      </c>
      <c r="E27" s="481">
        <v>1</v>
      </c>
      <c r="F27" s="482"/>
      <c r="G27" s="481"/>
      <c r="H27" s="481"/>
      <c r="I27" s="481"/>
      <c r="J27" s="483"/>
      <c r="K27" s="483"/>
      <c r="L27" s="483"/>
      <c r="M27" s="482"/>
      <c r="N27" s="482"/>
      <c r="O27" s="482"/>
      <c r="P27" s="482"/>
      <c r="Q27" s="482"/>
      <c r="R27" s="482"/>
      <c r="S27" s="480"/>
      <c r="T27" s="2"/>
      <c r="U27" s="480" t="s">
        <v>54</v>
      </c>
      <c r="V27" s="481" t="s">
        <v>3</v>
      </c>
      <c r="W27" s="483"/>
      <c r="X27" s="483"/>
      <c r="Y27" s="483"/>
      <c r="Z27" s="483"/>
      <c r="AA27" s="483"/>
      <c r="AB27" s="483"/>
      <c r="AC27" s="483"/>
      <c r="AD27" s="483"/>
      <c r="AE27" s="483"/>
      <c r="AF27" s="483"/>
      <c r="AG27" s="483"/>
      <c r="AH27" s="483"/>
      <c r="AI27" s="483"/>
      <c r="AJ27" s="483"/>
      <c r="AK27" s="483"/>
      <c r="AL27" s="483"/>
      <c r="AM27" s="483"/>
      <c r="AN27" s="174"/>
      <c r="AO27" s="483"/>
      <c r="AP27" s="488"/>
      <c r="AQ27" s="481"/>
      <c r="AR27" s="483"/>
      <c r="AS27" s="483"/>
      <c r="AT27" s="488"/>
      <c r="AU27" s="483"/>
      <c r="AV27" s="483"/>
      <c r="AW27" s="483"/>
      <c r="AX27" s="488"/>
      <c r="AY27" s="483"/>
      <c r="AZ27" s="483"/>
    </row>
    <row r="28" spans="1:52" ht="18.75" x14ac:dyDescent="0.3">
      <c r="A28" s="8"/>
      <c r="B28" s="20" t="s">
        <v>103</v>
      </c>
      <c r="C28" s="37"/>
      <c r="D28" s="37"/>
      <c r="E28" s="37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2"/>
      <c r="U28" s="20" t="s">
        <v>103</v>
      </c>
      <c r="V28" s="133"/>
      <c r="W28" s="25"/>
      <c r="X28" s="25"/>
      <c r="Y28" s="25"/>
      <c r="Z28" s="25"/>
      <c r="AA28" s="27"/>
      <c r="AB28" s="25"/>
      <c r="AC28" s="25"/>
      <c r="AD28" s="27"/>
      <c r="AE28" s="27"/>
      <c r="AF28" s="25"/>
      <c r="AG28" s="25"/>
      <c r="AH28" s="27"/>
      <c r="AI28" s="27"/>
      <c r="AJ28" s="27"/>
      <c r="AK28" s="27"/>
      <c r="AL28" s="27"/>
      <c r="AM28" s="25"/>
      <c r="AN28" s="3"/>
      <c r="AO28" s="19"/>
      <c r="AP28" s="19"/>
      <c r="AQ28" s="19"/>
      <c r="AR28" s="19"/>
      <c r="AS28" s="19"/>
      <c r="AT28" s="19"/>
      <c r="AU28" s="19"/>
      <c r="AV28" s="19"/>
      <c r="AW28" s="19"/>
      <c r="AX28" s="268"/>
      <c r="AY28" s="268"/>
      <c r="AZ28" s="268"/>
    </row>
    <row r="29" spans="1:52" ht="18.75" x14ac:dyDescent="0.3">
      <c r="A29" s="8">
        <v>18</v>
      </c>
      <c r="B29" s="59" t="s">
        <v>82</v>
      </c>
      <c r="C29" s="37" t="s">
        <v>65</v>
      </c>
      <c r="D29" s="37">
        <v>1</v>
      </c>
      <c r="E29" s="37">
        <v>1</v>
      </c>
      <c r="F29" s="113">
        <f>SUM(AE66)</f>
        <v>435600</v>
      </c>
      <c r="G29" s="37">
        <v>1</v>
      </c>
      <c r="H29" s="37">
        <v>1</v>
      </c>
      <c r="I29" s="37">
        <v>1</v>
      </c>
      <c r="J29" s="27" t="s">
        <v>3</v>
      </c>
      <c r="K29" s="27" t="s">
        <v>3</v>
      </c>
      <c r="L29" s="27" t="s">
        <v>3</v>
      </c>
      <c r="M29" s="114">
        <f>SUM(AM66)</f>
        <v>13620</v>
      </c>
      <c r="N29" s="114">
        <f>SUM(AM66)</f>
        <v>13620</v>
      </c>
      <c r="O29" s="114">
        <f>SUM(AM66)</f>
        <v>13620</v>
      </c>
      <c r="P29" s="33">
        <f>SUM(F29+M29)</f>
        <v>449220</v>
      </c>
      <c r="Q29" s="33">
        <f>SUM(P29+N29)</f>
        <v>462840</v>
      </c>
      <c r="R29" s="33">
        <f>SUM(Q29+O29)</f>
        <v>476460</v>
      </c>
      <c r="S29" s="19" t="s">
        <v>55</v>
      </c>
      <c r="T29" s="2"/>
      <c r="U29" s="59" t="s">
        <v>82</v>
      </c>
      <c r="V29" s="133" t="s">
        <v>65</v>
      </c>
      <c r="W29" s="25"/>
      <c r="X29" s="25"/>
      <c r="Y29" s="25"/>
      <c r="Z29" s="25"/>
      <c r="AA29" s="27"/>
      <c r="AB29" s="25"/>
      <c r="AC29" s="25"/>
      <c r="AD29" s="27"/>
      <c r="AE29" s="27"/>
      <c r="AF29" s="25"/>
      <c r="AG29" s="25"/>
      <c r="AH29" s="27"/>
      <c r="AI29" s="27"/>
      <c r="AJ29" s="27"/>
      <c r="AK29" s="27"/>
      <c r="AL29" s="27"/>
      <c r="AM29" s="25"/>
      <c r="AN29" s="3"/>
      <c r="AO29" s="19"/>
      <c r="AP29" s="19"/>
      <c r="AQ29" s="19"/>
      <c r="AR29" s="19"/>
      <c r="AS29" s="19"/>
      <c r="AT29" s="19"/>
      <c r="AU29" s="19"/>
      <c r="AV29" s="19"/>
      <c r="AW29" s="19"/>
      <c r="AX29" s="268"/>
      <c r="AY29" s="268"/>
      <c r="AZ29" s="268"/>
    </row>
    <row r="30" spans="1:52" ht="18.75" x14ac:dyDescent="0.3">
      <c r="A30" s="8">
        <v>19</v>
      </c>
      <c r="B30" s="59" t="s">
        <v>36</v>
      </c>
      <c r="C30" s="45" t="s">
        <v>233</v>
      </c>
      <c r="D30" s="133">
        <v>1</v>
      </c>
      <c r="E30" s="133" t="s">
        <v>3</v>
      </c>
      <c r="F30" s="38">
        <v>0</v>
      </c>
      <c r="G30" s="133">
        <v>1</v>
      </c>
      <c r="H30" s="133">
        <v>1</v>
      </c>
      <c r="I30" s="133">
        <v>1</v>
      </c>
      <c r="J30" s="189">
        <v>1</v>
      </c>
      <c r="K30" s="19" t="s">
        <v>3</v>
      </c>
      <c r="L30" s="19" t="s">
        <v>3</v>
      </c>
      <c r="M30" s="125">
        <f>SUM(AE89)</f>
        <v>355320</v>
      </c>
      <c r="N30" s="221">
        <f>SUM(AM89)</f>
        <v>12000</v>
      </c>
      <c r="O30" s="221">
        <f>SUM(AM89)</f>
        <v>12000</v>
      </c>
      <c r="P30" s="33">
        <f>SUM(F30+M30)</f>
        <v>355320</v>
      </c>
      <c r="Q30" s="33">
        <f>SUM(P30+N30)</f>
        <v>367320</v>
      </c>
      <c r="R30" s="33">
        <f>SUM(Q30+O30)</f>
        <v>379320</v>
      </c>
      <c r="S30" s="19" t="s">
        <v>110</v>
      </c>
      <c r="T30" s="2"/>
      <c r="U30" s="59" t="s">
        <v>36</v>
      </c>
      <c r="V30" s="45" t="s">
        <v>233</v>
      </c>
      <c r="W30" s="25"/>
      <c r="X30" s="25"/>
      <c r="Y30" s="25"/>
      <c r="Z30" s="25"/>
      <c r="AA30" s="27"/>
      <c r="AB30" s="25"/>
      <c r="AC30" s="25"/>
      <c r="AD30" s="27"/>
      <c r="AE30" s="27"/>
      <c r="AF30" s="25"/>
      <c r="AG30" s="25"/>
      <c r="AH30" s="27"/>
      <c r="AI30" s="27"/>
      <c r="AJ30" s="27"/>
      <c r="AK30" s="27"/>
      <c r="AL30" s="27"/>
      <c r="AM30" s="25"/>
      <c r="AN30" s="3"/>
      <c r="AO30" s="19"/>
      <c r="AP30" s="19"/>
      <c r="AQ30" s="19"/>
      <c r="AR30" s="19"/>
      <c r="AS30" s="19"/>
      <c r="AT30" s="19"/>
      <c r="AU30" s="19"/>
      <c r="AV30" s="19"/>
      <c r="AW30" s="19"/>
      <c r="AX30" s="268"/>
      <c r="AY30" s="268"/>
      <c r="AZ30" s="268"/>
    </row>
    <row r="31" spans="1:52" ht="18.75" x14ac:dyDescent="0.3">
      <c r="A31" s="8">
        <v>20</v>
      </c>
      <c r="B31" s="9" t="s">
        <v>70</v>
      </c>
      <c r="C31" s="19" t="s">
        <v>72</v>
      </c>
      <c r="D31" s="19">
        <v>1</v>
      </c>
      <c r="E31" s="19">
        <v>1</v>
      </c>
      <c r="F31" s="51">
        <f>SUM(AA31)</f>
        <v>324360</v>
      </c>
      <c r="G31" s="19">
        <v>1</v>
      </c>
      <c r="H31" s="19">
        <v>1</v>
      </c>
      <c r="I31" s="19">
        <v>1</v>
      </c>
      <c r="J31" s="19" t="s">
        <v>3</v>
      </c>
      <c r="K31" s="19" t="s">
        <v>3</v>
      </c>
      <c r="L31" s="19" t="s">
        <v>3</v>
      </c>
      <c r="M31" s="67">
        <f>SUM(AE31)</f>
        <v>11160</v>
      </c>
      <c r="N31" s="73">
        <f>SUM(AI31)</f>
        <v>11040</v>
      </c>
      <c r="O31" s="76">
        <f>SUM(AM31)</f>
        <v>11160</v>
      </c>
      <c r="P31" s="33">
        <f>SUM(F31+M31)</f>
        <v>335520</v>
      </c>
      <c r="Q31" s="33">
        <f t="shared" ref="Q31:R33" si="30">SUM(P31+N31)</f>
        <v>346560</v>
      </c>
      <c r="R31" s="33">
        <f t="shared" si="30"/>
        <v>357720</v>
      </c>
      <c r="S31" s="9"/>
      <c r="T31" s="2"/>
      <c r="U31" s="9" t="s">
        <v>70</v>
      </c>
      <c r="V31" s="19" t="s">
        <v>72</v>
      </c>
      <c r="W31" s="25">
        <v>27030</v>
      </c>
      <c r="X31" s="25">
        <v>0</v>
      </c>
      <c r="Y31" s="25">
        <v>0</v>
      </c>
      <c r="Z31" s="26">
        <f t="shared" ref="Z31:Z33" si="31">SUM(W31:Y31)</f>
        <v>27030</v>
      </c>
      <c r="AA31" s="65">
        <f t="shared" ref="AA31:AA33" si="32">SUM(Z31*12)</f>
        <v>324360</v>
      </c>
      <c r="AB31" s="79">
        <f t="shared" ref="AB31:AB33" si="33">SUM(W31)</f>
        <v>27030</v>
      </c>
      <c r="AC31" s="25">
        <v>27960</v>
      </c>
      <c r="AD31" s="26">
        <f t="shared" ref="AD31:AD33" si="34">SUM(AC31-AB31)</f>
        <v>930</v>
      </c>
      <c r="AE31" s="69">
        <f t="shared" ref="AE31:AE33" si="35">SUM(AD31*12)</f>
        <v>11160</v>
      </c>
      <c r="AF31" s="79">
        <f t="shared" ref="AF31:AF33" si="36">SUM(AC31)</f>
        <v>27960</v>
      </c>
      <c r="AG31" s="25">
        <v>28880</v>
      </c>
      <c r="AH31" s="26">
        <f t="shared" ref="AH31:AH33" si="37">SUM(AG31-AF31)</f>
        <v>920</v>
      </c>
      <c r="AI31" s="71">
        <f t="shared" ref="AI31:AI33" si="38">SUM(AH31*12)</f>
        <v>11040</v>
      </c>
      <c r="AJ31" s="79">
        <f t="shared" ref="AJ31:AJ33" si="39">SUM(AG31)</f>
        <v>28880</v>
      </c>
      <c r="AK31" s="25">
        <v>29810</v>
      </c>
      <c r="AL31" s="26">
        <f>SUM(AK31-AJ31)</f>
        <v>930</v>
      </c>
      <c r="AM31" s="75">
        <f>SUM(AL31*12)</f>
        <v>11160</v>
      </c>
      <c r="AN31" s="3"/>
      <c r="AO31" s="19"/>
      <c r="AP31" s="19"/>
      <c r="AQ31" s="19"/>
      <c r="AR31" s="19"/>
      <c r="AS31" s="19"/>
      <c r="AT31" s="19"/>
      <c r="AU31" s="19"/>
      <c r="AV31" s="19"/>
      <c r="AW31" s="19"/>
      <c r="AX31" s="268"/>
      <c r="AY31" s="268"/>
      <c r="AZ31" s="268"/>
    </row>
    <row r="32" spans="1:52" ht="18.75" x14ac:dyDescent="0.3">
      <c r="A32" s="8">
        <v>21</v>
      </c>
      <c r="B32" s="9" t="s">
        <v>73</v>
      </c>
      <c r="C32" s="19" t="s">
        <v>71</v>
      </c>
      <c r="D32" s="19">
        <v>1</v>
      </c>
      <c r="E32" s="19">
        <v>1</v>
      </c>
      <c r="F32" s="51">
        <f>SUM(AA32)</f>
        <v>171720</v>
      </c>
      <c r="G32" s="19">
        <v>1</v>
      </c>
      <c r="H32" s="19">
        <v>1</v>
      </c>
      <c r="I32" s="19">
        <v>1</v>
      </c>
      <c r="J32" s="19" t="s">
        <v>3</v>
      </c>
      <c r="K32" s="19" t="s">
        <v>3</v>
      </c>
      <c r="L32" s="19" t="s">
        <v>3</v>
      </c>
      <c r="M32" s="67">
        <f>SUM(AE32)</f>
        <v>6480</v>
      </c>
      <c r="N32" s="73">
        <f>SUM(AI32)</f>
        <v>7080</v>
      </c>
      <c r="O32" s="76">
        <f>SUM(AM32)</f>
        <v>7080</v>
      </c>
      <c r="P32" s="33">
        <f>SUM(F32+M32)</f>
        <v>178200</v>
      </c>
      <c r="Q32" s="33">
        <f t="shared" si="30"/>
        <v>185280</v>
      </c>
      <c r="R32" s="33">
        <f t="shared" si="30"/>
        <v>192360</v>
      </c>
      <c r="S32" s="9"/>
      <c r="T32" s="2"/>
      <c r="U32" s="9" t="s">
        <v>73</v>
      </c>
      <c r="V32" s="19" t="s">
        <v>71</v>
      </c>
      <c r="W32" s="25">
        <v>14310</v>
      </c>
      <c r="X32" s="25">
        <v>0</v>
      </c>
      <c r="Y32" s="25">
        <v>0</v>
      </c>
      <c r="Z32" s="26">
        <f t="shared" si="31"/>
        <v>14310</v>
      </c>
      <c r="AA32" s="65">
        <f t="shared" si="32"/>
        <v>171720</v>
      </c>
      <c r="AB32" s="79">
        <f t="shared" si="33"/>
        <v>14310</v>
      </c>
      <c r="AC32" s="25">
        <v>14850</v>
      </c>
      <c r="AD32" s="26">
        <f t="shared" si="34"/>
        <v>540</v>
      </c>
      <c r="AE32" s="69">
        <f t="shared" si="35"/>
        <v>6480</v>
      </c>
      <c r="AF32" s="79">
        <f t="shared" si="36"/>
        <v>14850</v>
      </c>
      <c r="AG32" s="25">
        <v>15440</v>
      </c>
      <c r="AH32" s="26">
        <f t="shared" si="37"/>
        <v>590</v>
      </c>
      <c r="AI32" s="71">
        <f t="shared" si="38"/>
        <v>7080</v>
      </c>
      <c r="AJ32" s="79">
        <f t="shared" si="39"/>
        <v>15440</v>
      </c>
      <c r="AK32" s="25">
        <v>16030</v>
      </c>
      <c r="AL32" s="26">
        <f>SUM(AK32-AJ32)</f>
        <v>590</v>
      </c>
      <c r="AM32" s="75">
        <f>SUM(AL32*12)</f>
        <v>7080</v>
      </c>
      <c r="AN32" s="3"/>
      <c r="AO32" s="19"/>
      <c r="AP32" s="19"/>
      <c r="AQ32" s="19"/>
      <c r="AR32" s="19"/>
      <c r="AS32" s="19"/>
      <c r="AT32" s="19"/>
      <c r="AU32" s="19"/>
      <c r="AV32" s="19"/>
      <c r="AW32" s="19"/>
      <c r="AX32" s="268"/>
      <c r="AY32" s="268"/>
      <c r="AZ32" s="268"/>
    </row>
    <row r="33" spans="1:52" ht="18.75" x14ac:dyDescent="0.3">
      <c r="A33" s="8">
        <v>22</v>
      </c>
      <c r="B33" s="9" t="s">
        <v>37</v>
      </c>
      <c r="C33" s="19" t="s">
        <v>72</v>
      </c>
      <c r="D33" s="19">
        <v>1</v>
      </c>
      <c r="E33" s="19">
        <v>1</v>
      </c>
      <c r="F33" s="113">
        <f>SUM(AA33)</f>
        <v>203040</v>
      </c>
      <c r="G33" s="19">
        <v>1</v>
      </c>
      <c r="H33" s="19">
        <v>1</v>
      </c>
      <c r="I33" s="19">
        <v>1</v>
      </c>
      <c r="J33" s="19" t="s">
        <v>3</v>
      </c>
      <c r="K33" s="19" t="s">
        <v>3</v>
      </c>
      <c r="L33" s="19" t="s">
        <v>3</v>
      </c>
      <c r="M33" s="114">
        <f>SUM(AM68)</f>
        <v>9720</v>
      </c>
      <c r="N33" s="114">
        <f>SUM(AM68)</f>
        <v>9720</v>
      </c>
      <c r="O33" s="114">
        <f>SUM(AM68)</f>
        <v>9720</v>
      </c>
      <c r="P33" s="33">
        <f>SUM(F33+M33)</f>
        <v>212760</v>
      </c>
      <c r="Q33" s="33">
        <f t="shared" si="30"/>
        <v>222480</v>
      </c>
      <c r="R33" s="33">
        <f t="shared" si="30"/>
        <v>232200</v>
      </c>
      <c r="S33" s="19" t="s">
        <v>55</v>
      </c>
      <c r="T33" s="2"/>
      <c r="U33" s="9" t="s">
        <v>37</v>
      </c>
      <c r="V33" s="19" t="s">
        <v>72</v>
      </c>
      <c r="W33" s="25">
        <v>16920</v>
      </c>
      <c r="X33" s="25">
        <v>0</v>
      </c>
      <c r="Y33" s="25">
        <v>0</v>
      </c>
      <c r="Z33" s="26">
        <f t="shared" si="31"/>
        <v>16920</v>
      </c>
      <c r="AA33" s="65">
        <f t="shared" si="32"/>
        <v>203040</v>
      </c>
      <c r="AB33" s="79">
        <f t="shared" si="33"/>
        <v>16920</v>
      </c>
      <c r="AC33" s="25">
        <v>17690</v>
      </c>
      <c r="AD33" s="26">
        <f t="shared" si="34"/>
        <v>770</v>
      </c>
      <c r="AE33" s="69">
        <f t="shared" si="35"/>
        <v>9240</v>
      </c>
      <c r="AF33" s="79">
        <f t="shared" si="36"/>
        <v>17690</v>
      </c>
      <c r="AG33" s="25">
        <v>18440</v>
      </c>
      <c r="AH33" s="26">
        <f t="shared" si="37"/>
        <v>750</v>
      </c>
      <c r="AI33" s="71">
        <f t="shared" si="38"/>
        <v>9000</v>
      </c>
      <c r="AJ33" s="79">
        <f t="shared" si="39"/>
        <v>18440</v>
      </c>
      <c r="AK33" s="25">
        <v>19200</v>
      </c>
      <c r="AL33" s="26">
        <f>SUM(AK33-AJ33)</f>
        <v>760</v>
      </c>
      <c r="AM33" s="75">
        <f>SUM(AL33*12)</f>
        <v>9120</v>
      </c>
      <c r="AN33" s="3"/>
      <c r="AO33" s="19"/>
      <c r="AP33" s="19"/>
      <c r="AQ33" s="19"/>
      <c r="AR33" s="19"/>
      <c r="AS33" s="19"/>
      <c r="AT33" s="19"/>
      <c r="AU33" s="19"/>
      <c r="AV33" s="19"/>
      <c r="AW33" s="19"/>
      <c r="AX33" s="268"/>
      <c r="AY33" s="268"/>
      <c r="AZ33" s="268"/>
    </row>
    <row r="34" spans="1:52" ht="18.75" x14ac:dyDescent="0.3">
      <c r="A34" s="8"/>
      <c r="B34" s="20" t="s">
        <v>5</v>
      </c>
      <c r="C34" s="37"/>
      <c r="D34" s="37"/>
      <c r="E34" s="37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2"/>
      <c r="U34" s="20" t="s">
        <v>5</v>
      </c>
      <c r="V34" s="133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3"/>
      <c r="AO34" s="19"/>
      <c r="AP34" s="19"/>
      <c r="AQ34" s="19"/>
      <c r="AR34" s="19"/>
      <c r="AS34" s="19"/>
      <c r="AT34" s="19"/>
      <c r="AU34" s="19"/>
      <c r="AV34" s="19"/>
      <c r="AW34" s="19"/>
      <c r="AX34" s="268"/>
      <c r="AY34" s="268"/>
      <c r="AZ34" s="268"/>
    </row>
    <row r="35" spans="1:52" ht="18.75" x14ac:dyDescent="0.3">
      <c r="A35" s="8">
        <v>23</v>
      </c>
      <c r="B35" s="9" t="s">
        <v>12</v>
      </c>
      <c r="C35" s="19" t="s">
        <v>3</v>
      </c>
      <c r="D35" s="19">
        <v>1</v>
      </c>
      <c r="E35" s="19">
        <v>1</v>
      </c>
      <c r="F35" s="51">
        <f>SUM(AA35)</f>
        <v>165720</v>
      </c>
      <c r="G35" s="19">
        <v>1</v>
      </c>
      <c r="H35" s="19">
        <v>1</v>
      </c>
      <c r="I35" s="19">
        <v>1</v>
      </c>
      <c r="J35" s="19" t="s">
        <v>3</v>
      </c>
      <c r="K35" s="19" t="s">
        <v>3</v>
      </c>
      <c r="L35" s="19" t="s">
        <v>3</v>
      </c>
      <c r="M35" s="67">
        <f t="shared" ref="M35" si="40">SUM(AR35)</f>
        <v>6720</v>
      </c>
      <c r="N35" s="73">
        <f t="shared" ref="N35" si="41">SUM(AV35)</f>
        <v>6960</v>
      </c>
      <c r="O35" s="76">
        <f t="shared" ref="O35" si="42">SUM(AZ35)</f>
        <v>7200</v>
      </c>
      <c r="P35" s="33">
        <f>SUM(F35+M35)</f>
        <v>172440</v>
      </c>
      <c r="Q35" s="33">
        <f t="shared" ref="Q35:R37" si="43">SUM(P35+N35)</f>
        <v>179400</v>
      </c>
      <c r="R35" s="33">
        <f t="shared" si="43"/>
        <v>186600</v>
      </c>
      <c r="S35" s="9"/>
      <c r="T35" s="2"/>
      <c r="U35" s="9" t="s">
        <v>12</v>
      </c>
      <c r="V35" s="19" t="s">
        <v>3</v>
      </c>
      <c r="W35" s="25">
        <v>13810</v>
      </c>
      <c r="X35" s="25">
        <v>0</v>
      </c>
      <c r="Y35" s="25">
        <v>0</v>
      </c>
      <c r="Z35" s="26">
        <f t="shared" ref="Z35:Z36" si="44">SUM(W35:Y35)</f>
        <v>13810</v>
      </c>
      <c r="AA35" s="65">
        <f t="shared" ref="AA35:AA36" si="45">SUM(Z35*12)</f>
        <v>165720</v>
      </c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3"/>
      <c r="AO35" s="79">
        <f>SUM(W35)</f>
        <v>13810</v>
      </c>
      <c r="AP35" s="134">
        <f t="shared" ref="AP35:AP36" si="46">SUM(AO35*4/100)</f>
        <v>552.4</v>
      </c>
      <c r="AQ35" s="19">
        <v>560</v>
      </c>
      <c r="AR35" s="69">
        <f t="shared" ref="AR35:AR36" si="47">SUM(AQ35*12)</f>
        <v>6720</v>
      </c>
      <c r="AS35" s="26">
        <f t="shared" ref="AS35:AS36" si="48">SUM(AO35+AQ35)</f>
        <v>14370</v>
      </c>
      <c r="AT35" s="134">
        <f t="shared" ref="AT35:AT36" si="49">SUM(AS35*4/100)</f>
        <v>574.79999999999995</v>
      </c>
      <c r="AU35" s="27">
        <v>580</v>
      </c>
      <c r="AV35" s="71">
        <f t="shared" ref="AV35:AV36" si="50">SUM(AU35*12)</f>
        <v>6960</v>
      </c>
      <c r="AW35" s="26">
        <f t="shared" ref="AW35:AW36" si="51">SUM(AS35+AU35)</f>
        <v>14950</v>
      </c>
      <c r="AX35" s="134">
        <f t="shared" ref="AX35:AX36" si="52">SUM(AW35*4/100)</f>
        <v>598</v>
      </c>
      <c r="AY35" s="27">
        <v>600</v>
      </c>
      <c r="AZ35" s="75">
        <f t="shared" ref="AZ35:AZ36" si="53">SUM(AY35*12)</f>
        <v>7200</v>
      </c>
    </row>
    <row r="36" spans="1:52" ht="18.75" x14ac:dyDescent="0.3">
      <c r="A36" s="8">
        <v>24</v>
      </c>
      <c r="B36" s="9" t="s">
        <v>13</v>
      </c>
      <c r="C36" s="19" t="s">
        <v>3</v>
      </c>
      <c r="D36" s="19">
        <v>1</v>
      </c>
      <c r="E36" s="19">
        <v>1</v>
      </c>
      <c r="F36" s="113">
        <f>SUM(AS69)</f>
        <v>138000</v>
      </c>
      <c r="G36" s="19">
        <v>1</v>
      </c>
      <c r="H36" s="19">
        <v>1</v>
      </c>
      <c r="I36" s="19">
        <v>1</v>
      </c>
      <c r="J36" s="19" t="s">
        <v>3</v>
      </c>
      <c r="K36" s="19" t="s">
        <v>3</v>
      </c>
      <c r="L36" s="19" t="s">
        <v>3</v>
      </c>
      <c r="M36" s="114">
        <f>SUM(AW69)</f>
        <v>0</v>
      </c>
      <c r="N36" s="114">
        <f>SUM(BA69)</f>
        <v>5520</v>
      </c>
      <c r="O36" s="114">
        <f>SUM(BE69)</f>
        <v>5760</v>
      </c>
      <c r="P36" s="33">
        <f>SUM(F36+M36)</f>
        <v>138000</v>
      </c>
      <c r="Q36" s="33">
        <f t="shared" si="43"/>
        <v>143520</v>
      </c>
      <c r="R36" s="33">
        <f t="shared" si="43"/>
        <v>149280</v>
      </c>
      <c r="S36" s="19" t="s">
        <v>55</v>
      </c>
      <c r="T36" s="2"/>
      <c r="U36" s="9" t="s">
        <v>13</v>
      </c>
      <c r="V36" s="19" t="s">
        <v>3</v>
      </c>
      <c r="W36" s="25">
        <v>12870</v>
      </c>
      <c r="X36" s="25">
        <v>0</v>
      </c>
      <c r="Y36" s="25">
        <v>0</v>
      </c>
      <c r="Z36" s="26">
        <f t="shared" si="44"/>
        <v>12870</v>
      </c>
      <c r="AA36" s="65">
        <f t="shared" si="45"/>
        <v>154440</v>
      </c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3"/>
      <c r="AO36" s="79">
        <f>SUM(W36)</f>
        <v>12870</v>
      </c>
      <c r="AP36" s="134">
        <f t="shared" si="46"/>
        <v>514.79999999999995</v>
      </c>
      <c r="AQ36" s="19">
        <v>520</v>
      </c>
      <c r="AR36" s="69">
        <f t="shared" si="47"/>
        <v>6240</v>
      </c>
      <c r="AS36" s="26">
        <f t="shared" si="48"/>
        <v>13390</v>
      </c>
      <c r="AT36" s="134">
        <f t="shared" si="49"/>
        <v>535.6</v>
      </c>
      <c r="AU36" s="27">
        <v>540</v>
      </c>
      <c r="AV36" s="71">
        <f t="shared" si="50"/>
        <v>6480</v>
      </c>
      <c r="AW36" s="26">
        <f t="shared" si="51"/>
        <v>13930</v>
      </c>
      <c r="AX36" s="134">
        <f t="shared" si="52"/>
        <v>557.20000000000005</v>
      </c>
      <c r="AY36" s="27">
        <v>560</v>
      </c>
      <c r="AZ36" s="75">
        <f t="shared" si="53"/>
        <v>6720</v>
      </c>
    </row>
    <row r="37" spans="1:52" ht="18.75" x14ac:dyDescent="0.3">
      <c r="A37" s="8">
        <v>25</v>
      </c>
      <c r="B37" s="9" t="s">
        <v>112</v>
      </c>
      <c r="C37" s="19" t="s">
        <v>3</v>
      </c>
      <c r="D37" s="133">
        <v>1</v>
      </c>
      <c r="E37" s="133" t="s">
        <v>3</v>
      </c>
      <c r="F37" s="41">
        <v>0</v>
      </c>
      <c r="G37" s="19" t="s">
        <v>3</v>
      </c>
      <c r="H37" s="19">
        <v>1</v>
      </c>
      <c r="I37" s="19">
        <v>1</v>
      </c>
      <c r="J37" s="19" t="s">
        <v>3</v>
      </c>
      <c r="K37" s="189">
        <v>1</v>
      </c>
      <c r="L37" s="19" t="s">
        <v>3</v>
      </c>
      <c r="M37" s="41">
        <v>0</v>
      </c>
      <c r="N37" s="218">
        <f>SUM(AW92)</f>
        <v>138000</v>
      </c>
      <c r="O37" s="221">
        <f>SUM(BA92)</f>
        <v>5520</v>
      </c>
      <c r="P37" s="41">
        <v>0</v>
      </c>
      <c r="Q37" s="33">
        <f t="shared" si="43"/>
        <v>138000</v>
      </c>
      <c r="R37" s="33">
        <f>SUM(Q37+O37)</f>
        <v>143520</v>
      </c>
      <c r="S37" s="19" t="s">
        <v>110</v>
      </c>
      <c r="T37" s="2"/>
      <c r="U37" s="9" t="s">
        <v>112</v>
      </c>
      <c r="V37" s="19" t="s">
        <v>3</v>
      </c>
      <c r="W37" s="25"/>
      <c r="X37" s="25"/>
      <c r="Y37" s="25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3"/>
      <c r="AO37" s="27"/>
      <c r="AP37" s="203"/>
      <c r="AQ37" s="133"/>
      <c r="AR37" s="27"/>
      <c r="AS37" s="203"/>
      <c r="AT37" s="133"/>
      <c r="AU37" s="27"/>
      <c r="AV37" s="203"/>
      <c r="AW37" s="133"/>
      <c r="AX37" s="268"/>
      <c r="AY37" s="268"/>
      <c r="AZ37" s="268"/>
    </row>
    <row r="38" spans="1:52" ht="18.75" x14ac:dyDescent="0.3">
      <c r="A38" s="8"/>
      <c r="B38" s="20" t="s">
        <v>14</v>
      </c>
      <c r="C38" s="37"/>
      <c r="D38" s="37"/>
      <c r="E38" s="37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"/>
      <c r="U38" s="20" t="s">
        <v>14</v>
      </c>
      <c r="V38" s="133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3"/>
      <c r="AO38" s="19"/>
      <c r="AP38" s="19"/>
      <c r="AQ38" s="19"/>
      <c r="AR38" s="19"/>
      <c r="AS38" s="19"/>
      <c r="AT38" s="19"/>
      <c r="AU38" s="19"/>
      <c r="AV38" s="19"/>
      <c r="AW38" s="19"/>
      <c r="AX38" s="268"/>
      <c r="AY38" s="268"/>
      <c r="AZ38" s="268"/>
    </row>
    <row r="39" spans="1:52" ht="18.75" x14ac:dyDescent="0.3">
      <c r="A39" s="8">
        <v>26</v>
      </c>
      <c r="B39" s="9" t="s">
        <v>34</v>
      </c>
      <c r="C39" s="19" t="s">
        <v>65</v>
      </c>
      <c r="D39" s="19">
        <v>1</v>
      </c>
      <c r="E39" s="19">
        <v>1</v>
      </c>
      <c r="F39" s="51">
        <f>SUM(AA39)</f>
        <v>384720</v>
      </c>
      <c r="G39" s="19">
        <v>1</v>
      </c>
      <c r="H39" s="19">
        <v>1</v>
      </c>
      <c r="I39" s="19">
        <v>1</v>
      </c>
      <c r="J39" s="19" t="s">
        <v>3</v>
      </c>
      <c r="K39" s="19" t="s">
        <v>3</v>
      </c>
      <c r="L39" s="19" t="s">
        <v>3</v>
      </c>
      <c r="M39" s="67">
        <f>SUM(AE39)</f>
        <v>13440</v>
      </c>
      <c r="N39" s="73">
        <f>SUM(AI39)</f>
        <v>13320</v>
      </c>
      <c r="O39" s="76">
        <f>SUM(AM39)</f>
        <v>13080</v>
      </c>
      <c r="P39" s="33">
        <f>SUM(F39+M39)</f>
        <v>398160</v>
      </c>
      <c r="Q39" s="33">
        <f t="shared" ref="Q39:R41" si="54">SUM(P39+N39)</f>
        <v>411480</v>
      </c>
      <c r="R39" s="33">
        <f t="shared" si="54"/>
        <v>424560</v>
      </c>
      <c r="S39" s="9"/>
      <c r="T39" s="2"/>
      <c r="U39" s="9" t="s">
        <v>34</v>
      </c>
      <c r="V39" s="19" t="s">
        <v>65</v>
      </c>
      <c r="W39" s="25">
        <v>28560</v>
      </c>
      <c r="X39" s="25">
        <v>3500</v>
      </c>
      <c r="Y39" s="25">
        <v>0</v>
      </c>
      <c r="Z39" s="26">
        <f t="shared" ref="Z39:Z40" si="55">SUM(W39:Y39)</f>
        <v>32060</v>
      </c>
      <c r="AA39" s="65">
        <f t="shared" ref="AA39:AA40" si="56">SUM(Z39*12)</f>
        <v>384720</v>
      </c>
      <c r="AB39" s="79">
        <f t="shared" ref="AB39:AB40" si="57">SUM(W39)</f>
        <v>28560</v>
      </c>
      <c r="AC39" s="25">
        <v>29680</v>
      </c>
      <c r="AD39" s="26">
        <f t="shared" ref="AD39:AD40" si="58">SUM(AC39-AB39)</f>
        <v>1120</v>
      </c>
      <c r="AE39" s="69">
        <f t="shared" ref="AE39:AE40" si="59">SUM(AD39*12)</f>
        <v>13440</v>
      </c>
      <c r="AF39" s="79">
        <f t="shared" ref="AF39:AF40" si="60">SUM(AC39)</f>
        <v>29680</v>
      </c>
      <c r="AG39" s="25">
        <v>30790</v>
      </c>
      <c r="AH39" s="26">
        <f t="shared" ref="AH39:AH40" si="61">SUM(AG39-AF39)</f>
        <v>1110</v>
      </c>
      <c r="AI39" s="71">
        <f t="shared" ref="AI39:AI40" si="62">SUM(AH39*12)</f>
        <v>13320</v>
      </c>
      <c r="AJ39" s="79">
        <f t="shared" ref="AJ39:AJ40" si="63">SUM(AG39)</f>
        <v>30790</v>
      </c>
      <c r="AK39" s="25">
        <v>31880</v>
      </c>
      <c r="AL39" s="26">
        <f>SUM(AK39-AJ39)</f>
        <v>1090</v>
      </c>
      <c r="AM39" s="75">
        <f>SUM(AL39*12)</f>
        <v>13080</v>
      </c>
      <c r="AN39" s="3"/>
      <c r="AO39" s="19"/>
      <c r="AP39" s="19"/>
      <c r="AQ39" s="19"/>
      <c r="AR39" s="19"/>
      <c r="AS39" s="19"/>
      <c r="AT39" s="19"/>
      <c r="AU39" s="19"/>
      <c r="AV39" s="19"/>
      <c r="AW39" s="19"/>
      <c r="AX39" s="268"/>
      <c r="AY39" s="268"/>
      <c r="AZ39" s="268"/>
    </row>
    <row r="40" spans="1:52" ht="18.75" x14ac:dyDescent="0.3">
      <c r="A40" s="8">
        <v>27</v>
      </c>
      <c r="B40" s="9" t="s">
        <v>35</v>
      </c>
      <c r="C40" s="19" t="s">
        <v>72</v>
      </c>
      <c r="D40" s="19">
        <v>1</v>
      </c>
      <c r="E40" s="19">
        <v>1</v>
      </c>
      <c r="F40" s="51">
        <f>SUM(AA40)</f>
        <v>239640</v>
      </c>
      <c r="G40" s="19">
        <v>1</v>
      </c>
      <c r="H40" s="19">
        <v>1</v>
      </c>
      <c r="I40" s="19">
        <v>1</v>
      </c>
      <c r="J40" s="19" t="s">
        <v>3</v>
      </c>
      <c r="K40" s="19" t="s">
        <v>3</v>
      </c>
      <c r="L40" s="19" t="s">
        <v>3</v>
      </c>
      <c r="M40" s="67">
        <f>SUM(AE40)</f>
        <v>9720</v>
      </c>
      <c r="N40" s="73">
        <f>SUM(AI40)</f>
        <v>10080</v>
      </c>
      <c r="O40" s="76">
        <f>SUM(AM40)</f>
        <v>10440</v>
      </c>
      <c r="P40" s="33">
        <f>SUM(F40+M40)</f>
        <v>249360</v>
      </c>
      <c r="Q40" s="33">
        <f t="shared" si="54"/>
        <v>259440</v>
      </c>
      <c r="R40" s="33">
        <f t="shared" si="54"/>
        <v>269880</v>
      </c>
      <c r="S40" s="9"/>
      <c r="T40" s="2"/>
      <c r="U40" s="9" t="s">
        <v>35</v>
      </c>
      <c r="V40" s="19" t="s">
        <v>72</v>
      </c>
      <c r="W40" s="25">
        <v>19970</v>
      </c>
      <c r="X40" s="25">
        <v>0</v>
      </c>
      <c r="Y40" s="25">
        <v>0</v>
      </c>
      <c r="Z40" s="26">
        <f t="shared" si="55"/>
        <v>19970</v>
      </c>
      <c r="AA40" s="65">
        <f t="shared" si="56"/>
        <v>239640</v>
      </c>
      <c r="AB40" s="79">
        <f t="shared" si="57"/>
        <v>19970</v>
      </c>
      <c r="AC40" s="25">
        <v>20780</v>
      </c>
      <c r="AD40" s="26">
        <f t="shared" si="58"/>
        <v>810</v>
      </c>
      <c r="AE40" s="69">
        <f t="shared" si="59"/>
        <v>9720</v>
      </c>
      <c r="AF40" s="79">
        <f t="shared" si="60"/>
        <v>20780</v>
      </c>
      <c r="AG40" s="25">
        <v>21620</v>
      </c>
      <c r="AH40" s="26">
        <f t="shared" si="61"/>
        <v>840</v>
      </c>
      <c r="AI40" s="71">
        <f t="shared" si="62"/>
        <v>10080</v>
      </c>
      <c r="AJ40" s="79">
        <f t="shared" si="63"/>
        <v>21620</v>
      </c>
      <c r="AK40" s="25">
        <v>22490</v>
      </c>
      <c r="AL40" s="26">
        <f>SUM(AK40-AJ40)</f>
        <v>870</v>
      </c>
      <c r="AM40" s="75">
        <f>SUM(AL40*12)</f>
        <v>10440</v>
      </c>
      <c r="AN40" s="3"/>
      <c r="AO40" s="19"/>
      <c r="AP40" s="19"/>
      <c r="AQ40" s="19"/>
      <c r="AR40" s="19"/>
      <c r="AS40" s="19"/>
      <c r="AT40" s="19"/>
      <c r="AU40" s="19"/>
      <c r="AV40" s="19"/>
      <c r="AW40" s="19"/>
      <c r="AX40" s="268"/>
      <c r="AY40" s="268"/>
      <c r="AZ40" s="268"/>
    </row>
    <row r="41" spans="1:52" ht="18.75" x14ac:dyDescent="0.3">
      <c r="A41" s="8">
        <v>28</v>
      </c>
      <c r="B41" s="9" t="s">
        <v>111</v>
      </c>
      <c r="C41" s="45" t="s">
        <v>242</v>
      </c>
      <c r="D41" s="133">
        <v>1</v>
      </c>
      <c r="E41" s="133" t="s">
        <v>3</v>
      </c>
      <c r="F41" s="41">
        <v>0</v>
      </c>
      <c r="G41" s="19" t="s">
        <v>3</v>
      </c>
      <c r="H41" s="19">
        <v>1</v>
      </c>
      <c r="I41" s="19">
        <v>1</v>
      </c>
      <c r="J41" s="19" t="s">
        <v>3</v>
      </c>
      <c r="K41" s="189">
        <v>1</v>
      </c>
      <c r="L41" s="19" t="s">
        <v>3</v>
      </c>
      <c r="M41" s="41">
        <v>0</v>
      </c>
      <c r="N41" s="218">
        <f>SUM(AE92)</f>
        <v>297900</v>
      </c>
      <c r="O41" s="221">
        <f>SUM(AM92)</f>
        <v>9720</v>
      </c>
      <c r="P41" s="41">
        <v>0</v>
      </c>
      <c r="Q41" s="33">
        <f t="shared" si="54"/>
        <v>297900</v>
      </c>
      <c r="R41" s="33">
        <f t="shared" si="54"/>
        <v>307620</v>
      </c>
      <c r="S41" s="19" t="s">
        <v>110</v>
      </c>
      <c r="T41" s="2"/>
      <c r="U41" s="9" t="s">
        <v>111</v>
      </c>
      <c r="V41" s="45" t="s">
        <v>234</v>
      </c>
      <c r="W41" s="25"/>
      <c r="X41" s="25"/>
      <c r="Y41" s="25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174"/>
      <c r="AO41" s="133"/>
      <c r="AP41" s="133"/>
      <c r="AQ41" s="133"/>
      <c r="AR41" s="133"/>
      <c r="AS41" s="133"/>
      <c r="AT41" s="133"/>
      <c r="AU41" s="133"/>
      <c r="AV41" s="133"/>
      <c r="AW41" s="133"/>
      <c r="AX41" s="268"/>
      <c r="AY41" s="268"/>
      <c r="AZ41" s="268"/>
    </row>
    <row r="42" spans="1:52" ht="18.75" x14ac:dyDescent="0.3">
      <c r="A42" s="8"/>
      <c r="B42" s="20" t="s">
        <v>5</v>
      </c>
      <c r="C42" s="37"/>
      <c r="D42" s="37"/>
      <c r="E42" s="37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2"/>
      <c r="U42" s="20" t="s">
        <v>5</v>
      </c>
      <c r="V42" s="133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3"/>
      <c r="AO42" s="19"/>
      <c r="AP42" s="19"/>
      <c r="AQ42" s="19"/>
      <c r="AR42" s="19"/>
      <c r="AS42" s="19"/>
      <c r="AT42" s="19"/>
      <c r="AU42" s="19"/>
      <c r="AV42" s="19"/>
      <c r="AW42" s="19"/>
      <c r="AX42" s="268"/>
      <c r="AY42" s="268"/>
      <c r="AZ42" s="268"/>
    </row>
    <row r="43" spans="1:52" ht="18.75" x14ac:dyDescent="0.3">
      <c r="A43" s="8">
        <v>29</v>
      </c>
      <c r="B43" s="9" t="s">
        <v>75</v>
      </c>
      <c r="C43" s="19" t="s">
        <v>3</v>
      </c>
      <c r="D43" s="19">
        <v>1</v>
      </c>
      <c r="E43" s="19">
        <v>1</v>
      </c>
      <c r="F43" s="51">
        <f>SUM(AA43)</f>
        <v>156840</v>
      </c>
      <c r="G43" s="19">
        <v>1</v>
      </c>
      <c r="H43" s="19">
        <v>1</v>
      </c>
      <c r="I43" s="19">
        <v>1</v>
      </c>
      <c r="J43" s="19" t="s">
        <v>3</v>
      </c>
      <c r="K43" s="19" t="s">
        <v>3</v>
      </c>
      <c r="L43" s="19" t="s">
        <v>3</v>
      </c>
      <c r="M43" s="67">
        <f>SUM(AR43)</f>
        <v>6360</v>
      </c>
      <c r="N43" s="73">
        <f>SUM(AV43)</f>
        <v>6600</v>
      </c>
      <c r="O43" s="76">
        <f>SUM(AZ43)</f>
        <v>6840</v>
      </c>
      <c r="P43" s="33">
        <f>SUM(F43+M43)</f>
        <v>163200</v>
      </c>
      <c r="Q43" s="33">
        <f>SUM(P43+N43)</f>
        <v>169800</v>
      </c>
      <c r="R43" s="33">
        <f>SUM(Q43+O43)</f>
        <v>176640</v>
      </c>
      <c r="S43" s="9"/>
      <c r="T43" s="2"/>
      <c r="U43" s="9" t="s">
        <v>75</v>
      </c>
      <c r="V43" s="19" t="s">
        <v>3</v>
      </c>
      <c r="W43" s="25">
        <v>13070</v>
      </c>
      <c r="X43" s="25">
        <v>0</v>
      </c>
      <c r="Y43" s="25">
        <v>0</v>
      </c>
      <c r="Z43" s="26">
        <f t="shared" ref="Z43:Z44" si="64">SUM(W43:Y43)</f>
        <v>13070</v>
      </c>
      <c r="AA43" s="65">
        <f t="shared" ref="AA43:AA44" si="65">SUM(Z43*12)</f>
        <v>156840</v>
      </c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3"/>
      <c r="AO43" s="79">
        <f>SUM(W43)</f>
        <v>13070</v>
      </c>
      <c r="AP43" s="134">
        <f t="shared" ref="AP43:AP44" si="66">SUM(AO43*4/100)</f>
        <v>522.79999999999995</v>
      </c>
      <c r="AQ43" s="19">
        <v>530</v>
      </c>
      <c r="AR43" s="69">
        <f t="shared" ref="AR43:AR44" si="67">SUM(AQ43*12)</f>
        <v>6360</v>
      </c>
      <c r="AS43" s="26">
        <f t="shared" ref="AS43:AS44" si="68">SUM(AO43+AQ43)</f>
        <v>13600</v>
      </c>
      <c r="AT43" s="134">
        <f t="shared" ref="AT43:AT44" si="69">SUM(AS43*4/100)</f>
        <v>544</v>
      </c>
      <c r="AU43" s="27">
        <v>550</v>
      </c>
      <c r="AV43" s="71">
        <f t="shared" ref="AV43:AV44" si="70">SUM(AU43*12)</f>
        <v>6600</v>
      </c>
      <c r="AW43" s="26">
        <f t="shared" ref="AW43:AW44" si="71">SUM(AS43+AU43)</f>
        <v>14150</v>
      </c>
      <c r="AX43" s="134">
        <f t="shared" ref="AX43:AX44" si="72">SUM(AW43*4/100)</f>
        <v>566</v>
      </c>
      <c r="AY43" s="27">
        <v>570</v>
      </c>
      <c r="AZ43" s="75">
        <f t="shared" ref="AZ43:AZ44" si="73">SUM(AY43*12)</f>
        <v>6840</v>
      </c>
    </row>
    <row r="44" spans="1:52" ht="18.75" x14ac:dyDescent="0.3">
      <c r="A44" s="8">
        <v>30</v>
      </c>
      <c r="B44" s="9" t="s">
        <v>15</v>
      </c>
      <c r="C44" s="19" t="s">
        <v>3</v>
      </c>
      <c r="D44" s="19">
        <v>1</v>
      </c>
      <c r="E44" s="19">
        <v>1</v>
      </c>
      <c r="F44" s="51">
        <f>SUM(AA44)</f>
        <v>127440</v>
      </c>
      <c r="G44" s="19">
        <v>1</v>
      </c>
      <c r="H44" s="19">
        <v>1</v>
      </c>
      <c r="I44" s="19">
        <v>1</v>
      </c>
      <c r="J44" s="19" t="s">
        <v>3</v>
      </c>
      <c r="K44" s="19" t="s">
        <v>3</v>
      </c>
      <c r="L44" s="19" t="s">
        <v>3</v>
      </c>
      <c r="M44" s="67">
        <f>SUM(AR44)</f>
        <v>5160</v>
      </c>
      <c r="N44" s="73">
        <f>SUM(AV44)</f>
        <v>5400</v>
      </c>
      <c r="O44" s="76">
        <f>SUM(AZ44)</f>
        <v>5520</v>
      </c>
      <c r="P44" s="33">
        <f>SUM(F44+M44)</f>
        <v>132600</v>
      </c>
      <c r="Q44" s="33">
        <f>SUM(P44+N44)</f>
        <v>138000</v>
      </c>
      <c r="R44" s="33">
        <f>SUM(Q44+O44)</f>
        <v>143520</v>
      </c>
      <c r="S44" s="9"/>
      <c r="T44" s="2"/>
      <c r="U44" s="9" t="s">
        <v>15</v>
      </c>
      <c r="V44" s="19" t="s">
        <v>3</v>
      </c>
      <c r="W44" s="25">
        <v>10620</v>
      </c>
      <c r="X44" s="25">
        <v>0</v>
      </c>
      <c r="Y44" s="25">
        <v>0</v>
      </c>
      <c r="Z44" s="26">
        <f t="shared" si="64"/>
        <v>10620</v>
      </c>
      <c r="AA44" s="65">
        <f t="shared" si="65"/>
        <v>127440</v>
      </c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3"/>
      <c r="AO44" s="79">
        <f>SUM(W44)</f>
        <v>10620</v>
      </c>
      <c r="AP44" s="134">
        <f t="shared" si="66"/>
        <v>424.8</v>
      </c>
      <c r="AQ44" s="19">
        <v>430</v>
      </c>
      <c r="AR44" s="69">
        <f t="shared" si="67"/>
        <v>5160</v>
      </c>
      <c r="AS44" s="26">
        <f t="shared" si="68"/>
        <v>11050</v>
      </c>
      <c r="AT44" s="134">
        <f t="shared" si="69"/>
        <v>442</v>
      </c>
      <c r="AU44" s="27">
        <v>450</v>
      </c>
      <c r="AV44" s="71">
        <f t="shared" si="70"/>
        <v>5400</v>
      </c>
      <c r="AW44" s="26">
        <f t="shared" si="71"/>
        <v>11500</v>
      </c>
      <c r="AX44" s="134">
        <f t="shared" si="72"/>
        <v>460</v>
      </c>
      <c r="AY44" s="27">
        <v>460</v>
      </c>
      <c r="AZ44" s="75">
        <f t="shared" si="73"/>
        <v>5520</v>
      </c>
    </row>
    <row r="45" spans="1:52" ht="18.75" x14ac:dyDescent="0.3">
      <c r="A45" s="10">
        <v>31</v>
      </c>
      <c r="B45" s="11" t="s">
        <v>9</v>
      </c>
      <c r="C45" s="149" t="s">
        <v>3</v>
      </c>
      <c r="D45" s="133">
        <v>1</v>
      </c>
      <c r="E45" s="133" t="s">
        <v>3</v>
      </c>
      <c r="F45" s="167">
        <v>0</v>
      </c>
      <c r="G45" s="149" t="s">
        <v>3</v>
      </c>
      <c r="H45" s="149" t="s">
        <v>3</v>
      </c>
      <c r="I45" s="149">
        <v>1</v>
      </c>
      <c r="J45" s="149" t="s">
        <v>3</v>
      </c>
      <c r="K45" s="149" t="s">
        <v>3</v>
      </c>
      <c r="L45" s="189">
        <v>1</v>
      </c>
      <c r="M45" s="167">
        <v>0</v>
      </c>
      <c r="N45" s="167">
        <v>0</v>
      </c>
      <c r="O45" s="167">
        <v>0</v>
      </c>
      <c r="P45" s="167">
        <v>0</v>
      </c>
      <c r="Q45" s="167">
        <v>0</v>
      </c>
      <c r="R45" s="166">
        <f>SUM(BA95)</f>
        <v>108000</v>
      </c>
      <c r="S45" s="19" t="s">
        <v>110</v>
      </c>
      <c r="T45" s="2"/>
      <c r="U45" s="11" t="s">
        <v>9</v>
      </c>
      <c r="V45" s="149" t="s">
        <v>3</v>
      </c>
      <c r="W45" s="150"/>
      <c r="X45" s="150"/>
      <c r="Y45" s="150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74"/>
      <c r="AO45" s="165"/>
      <c r="AP45" s="188"/>
      <c r="AQ45" s="35"/>
      <c r="AR45" s="165"/>
      <c r="AS45" s="188"/>
      <c r="AT45" s="35"/>
      <c r="AU45" s="165"/>
      <c r="AV45" s="188"/>
      <c r="AW45" s="35"/>
      <c r="AX45" s="268"/>
      <c r="AY45" s="268"/>
      <c r="AZ45" s="268"/>
    </row>
    <row r="46" spans="1:52" ht="18.75" x14ac:dyDescent="0.3">
      <c r="A46" s="10"/>
      <c r="B46" s="11"/>
      <c r="C46" s="35"/>
      <c r="D46" s="35"/>
      <c r="E46" s="35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2"/>
      <c r="U46" s="22"/>
      <c r="V46" s="81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3"/>
      <c r="AO46" s="46"/>
      <c r="AP46" s="46"/>
      <c r="AQ46" s="46"/>
      <c r="AR46" s="46"/>
      <c r="AS46" s="46"/>
      <c r="AT46" s="46"/>
      <c r="AU46" s="46"/>
      <c r="AV46" s="46"/>
      <c r="AW46" s="46"/>
      <c r="AX46" s="110"/>
      <c r="AY46" s="110"/>
      <c r="AZ46" s="110"/>
    </row>
    <row r="47" spans="1:52" ht="18.75" x14ac:dyDescent="0.3">
      <c r="A47" s="12">
        <v>4</v>
      </c>
      <c r="B47" s="13" t="s">
        <v>16</v>
      </c>
      <c r="C47" s="13"/>
      <c r="D47" s="61">
        <f t="shared" ref="D47:I47" si="74">SUM(D8:D46)</f>
        <v>32</v>
      </c>
      <c r="E47" s="61">
        <f t="shared" si="74"/>
        <v>27</v>
      </c>
      <c r="F47" s="39">
        <f t="shared" si="74"/>
        <v>5650800</v>
      </c>
      <c r="G47" s="61">
        <f t="shared" si="74"/>
        <v>26</v>
      </c>
      <c r="H47" s="61">
        <f t="shared" si="74"/>
        <v>28</v>
      </c>
      <c r="I47" s="61">
        <f t="shared" si="74"/>
        <v>29</v>
      </c>
      <c r="J47" s="124">
        <f>SUM(J18:J46)</f>
        <v>2</v>
      </c>
      <c r="K47" s="124">
        <f>SUM(K18:K46)</f>
        <v>2</v>
      </c>
      <c r="L47" s="124">
        <f>SUM(L18:L46)</f>
        <v>1</v>
      </c>
      <c r="M47" s="39">
        <f t="shared" ref="M47:R47" si="75">SUM(M8:M46)</f>
        <v>718500</v>
      </c>
      <c r="N47" s="39">
        <f t="shared" si="75"/>
        <v>648000</v>
      </c>
      <c r="O47" s="39">
        <f t="shared" si="75"/>
        <v>231540</v>
      </c>
      <c r="P47" s="39">
        <f t="shared" si="75"/>
        <v>6369300</v>
      </c>
      <c r="Q47" s="39">
        <f t="shared" si="75"/>
        <v>7017300</v>
      </c>
      <c r="R47" s="39">
        <f t="shared" si="75"/>
        <v>7356840</v>
      </c>
      <c r="S47" s="14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</row>
    <row r="48" spans="1:52" ht="18.75" x14ac:dyDescent="0.3">
      <c r="A48" s="12">
        <v>5</v>
      </c>
      <c r="B48" s="605" t="s">
        <v>29</v>
      </c>
      <c r="C48" s="606"/>
      <c r="D48" s="606"/>
      <c r="E48" s="606"/>
      <c r="F48" s="606"/>
      <c r="G48" s="606"/>
      <c r="H48" s="606"/>
      <c r="I48" s="606"/>
      <c r="J48" s="606"/>
      <c r="K48" s="606"/>
      <c r="L48" s="606"/>
      <c r="M48" s="606"/>
      <c r="N48" s="606"/>
      <c r="O48" s="607"/>
      <c r="P48" s="39">
        <f>SUM(P47*20/100)</f>
        <v>1273860</v>
      </c>
      <c r="Q48" s="39">
        <f>SUM(Q47*20/100)</f>
        <v>1403460</v>
      </c>
      <c r="R48" s="39">
        <f>SUM(R47*20/100)</f>
        <v>1471368</v>
      </c>
      <c r="S48" s="4"/>
      <c r="T48" s="2"/>
      <c r="U48" s="560" t="s">
        <v>196</v>
      </c>
      <c r="V48" s="560"/>
      <c r="W48" s="559" t="s">
        <v>91</v>
      </c>
      <c r="X48" s="559"/>
      <c r="Y48" s="559"/>
      <c r="Z48" s="559"/>
      <c r="AA48" s="559"/>
      <c r="AB48" s="559"/>
      <c r="AC48" s="559"/>
      <c r="AD48" s="559"/>
      <c r="AE48" s="559"/>
      <c r="AF48" s="559"/>
      <c r="AG48" s="559"/>
      <c r="AH48" s="559"/>
      <c r="AI48" s="96"/>
      <c r="AJ48" s="96"/>
      <c r="AK48" s="96"/>
      <c r="AL48" s="96"/>
      <c r="AM48" s="96"/>
      <c r="AN48" s="3"/>
      <c r="AO48" s="560" t="s">
        <v>99</v>
      </c>
      <c r="AP48" s="560"/>
      <c r="AQ48" s="560"/>
      <c r="AR48" s="216"/>
      <c r="AS48" s="96"/>
      <c r="AT48" s="96"/>
      <c r="AU48" s="96"/>
      <c r="AV48" s="96"/>
      <c r="AW48" s="96"/>
      <c r="AX48" s="3"/>
      <c r="AY48" s="3"/>
      <c r="AZ48" s="3"/>
    </row>
    <row r="49" spans="1:57" ht="18.75" x14ac:dyDescent="0.3">
      <c r="A49" s="12">
        <v>6</v>
      </c>
      <c r="B49" s="605" t="s">
        <v>30</v>
      </c>
      <c r="C49" s="606"/>
      <c r="D49" s="606"/>
      <c r="E49" s="606"/>
      <c r="F49" s="606"/>
      <c r="G49" s="606"/>
      <c r="H49" s="606"/>
      <c r="I49" s="606"/>
      <c r="J49" s="606"/>
      <c r="K49" s="606"/>
      <c r="L49" s="606"/>
      <c r="M49" s="606"/>
      <c r="N49" s="606"/>
      <c r="O49" s="607"/>
      <c r="P49" s="39">
        <f>SUM(P47:P48)</f>
        <v>7643160</v>
      </c>
      <c r="Q49" s="39">
        <f>SUM(Q47:Q48)</f>
        <v>8420760</v>
      </c>
      <c r="R49" s="39">
        <f>SUM(R47:R48)</f>
        <v>8828208</v>
      </c>
      <c r="S49" s="4"/>
      <c r="T49" s="2"/>
      <c r="U49" s="2"/>
      <c r="V49" s="2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2"/>
      <c r="AP49" s="96"/>
      <c r="AQ49" s="96"/>
      <c r="AR49" s="96"/>
      <c r="AS49" s="96"/>
      <c r="AT49" s="96"/>
      <c r="AU49" s="96"/>
      <c r="AV49" s="96"/>
      <c r="AW49" s="96"/>
      <c r="AX49" s="3"/>
      <c r="AY49" s="3"/>
      <c r="AZ49" s="3"/>
    </row>
    <row r="50" spans="1:57" ht="18.75" x14ac:dyDescent="0.3">
      <c r="A50" s="12">
        <v>7</v>
      </c>
      <c r="B50" s="605" t="s">
        <v>31</v>
      </c>
      <c r="C50" s="606"/>
      <c r="D50" s="606"/>
      <c r="E50" s="606"/>
      <c r="F50" s="606"/>
      <c r="G50" s="606"/>
      <c r="H50" s="606"/>
      <c r="I50" s="606"/>
      <c r="J50" s="606"/>
      <c r="K50" s="606"/>
      <c r="L50" s="606"/>
      <c r="M50" s="606"/>
      <c r="N50" s="606"/>
      <c r="O50" s="607"/>
      <c r="P50" s="42">
        <f>SUM(P49*100/N74)</f>
        <v>29.019074810922454</v>
      </c>
      <c r="Q50" s="42">
        <f>SUM(Q49*100/N75)</f>
        <v>30.44899169417797</v>
      </c>
      <c r="R50" s="42">
        <f>SUM(R49*100/L76)</f>
        <v>30.402191055085797</v>
      </c>
      <c r="S50" s="4"/>
      <c r="T50" s="2"/>
      <c r="U50" s="2"/>
      <c r="V50" s="2"/>
      <c r="W50" s="58" t="s">
        <v>83</v>
      </c>
      <c r="X50" s="102"/>
      <c r="Y50" s="568" t="s">
        <v>92</v>
      </c>
      <c r="Z50" s="569"/>
      <c r="AA50" s="569"/>
      <c r="AB50" s="569"/>
      <c r="AC50" s="569"/>
      <c r="AD50" s="569"/>
      <c r="AE50" s="569"/>
      <c r="AF50" s="569"/>
      <c r="AG50" s="569"/>
      <c r="AH50" s="569"/>
      <c r="AI50" s="96"/>
      <c r="AJ50" s="96"/>
      <c r="AK50" s="96"/>
      <c r="AL50" s="96"/>
      <c r="AM50" s="96"/>
      <c r="AN50" s="3"/>
      <c r="AO50" s="140" t="s">
        <v>83</v>
      </c>
      <c r="AP50" s="102"/>
      <c r="AQ50" s="568" t="s">
        <v>92</v>
      </c>
      <c r="AR50" s="569"/>
      <c r="AS50" s="569"/>
      <c r="AT50" s="569"/>
      <c r="AU50" s="569"/>
      <c r="AV50" s="569"/>
      <c r="AW50" s="569"/>
      <c r="AX50" s="569"/>
      <c r="AY50" s="569"/>
      <c r="AZ50" s="569"/>
      <c r="BA50" s="96"/>
    </row>
    <row r="51" spans="1:57" ht="18.75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58" t="s">
        <v>83</v>
      </c>
      <c r="X51" s="98"/>
      <c r="Y51" s="568" t="s">
        <v>93</v>
      </c>
      <c r="Z51" s="569"/>
      <c r="AA51" s="569"/>
      <c r="AB51" s="569"/>
      <c r="AC51" s="569"/>
      <c r="AD51" s="569"/>
      <c r="AE51" s="569"/>
      <c r="AF51" s="569"/>
      <c r="AG51" s="569"/>
      <c r="AH51" s="569"/>
      <c r="AI51" s="96"/>
      <c r="AJ51" s="96"/>
      <c r="AK51" s="96"/>
      <c r="AL51" s="96"/>
      <c r="AM51" s="96"/>
      <c r="AN51" s="3"/>
      <c r="AO51" s="140" t="s">
        <v>83</v>
      </c>
      <c r="AP51" s="98"/>
      <c r="AQ51" s="568" t="s">
        <v>93</v>
      </c>
      <c r="AR51" s="569"/>
      <c r="AS51" s="569"/>
      <c r="AT51" s="569"/>
      <c r="AU51" s="569"/>
      <c r="AV51" s="569"/>
      <c r="AW51" s="569"/>
      <c r="AX51" s="569"/>
      <c r="AY51" s="569"/>
      <c r="AZ51" s="569"/>
      <c r="BA51" s="96"/>
    </row>
    <row r="52" spans="1:57" ht="18.75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58" t="s">
        <v>83</v>
      </c>
      <c r="X52" s="99"/>
      <c r="Y52" s="572" t="s">
        <v>116</v>
      </c>
      <c r="Z52" s="575"/>
      <c r="AA52" s="573"/>
      <c r="AB52" s="99"/>
      <c r="AC52" s="568" t="s">
        <v>94</v>
      </c>
      <c r="AD52" s="559"/>
      <c r="AE52" s="559"/>
      <c r="AF52" s="559"/>
      <c r="AG52" s="559"/>
      <c r="AH52" s="559"/>
      <c r="AI52" s="96"/>
      <c r="AJ52" s="96"/>
      <c r="AK52" s="96"/>
      <c r="AL52" s="96"/>
      <c r="AM52" s="96"/>
      <c r="AN52" s="3"/>
      <c r="AO52" s="140" t="s">
        <v>83</v>
      </c>
      <c r="AP52" s="99"/>
      <c r="AQ52" s="572" t="s">
        <v>116</v>
      </c>
      <c r="AR52" s="575"/>
      <c r="AS52" s="573"/>
      <c r="AT52" s="99"/>
      <c r="AU52" s="568" t="s">
        <v>94</v>
      </c>
      <c r="AV52" s="559"/>
      <c r="AW52" s="559"/>
      <c r="AX52" s="559"/>
      <c r="AY52" s="559"/>
      <c r="AZ52" s="559"/>
      <c r="BA52" s="96"/>
    </row>
    <row r="53" spans="1:57" ht="18.75" x14ac:dyDescent="0.3">
      <c r="A53" s="2"/>
      <c r="B53" s="84" t="s">
        <v>86</v>
      </c>
      <c r="C53" s="604" t="s">
        <v>84</v>
      </c>
      <c r="D53" s="604"/>
      <c r="E53" s="604"/>
      <c r="F53" s="604"/>
      <c r="G53" s="604"/>
      <c r="H53" s="604"/>
      <c r="I53" s="604"/>
      <c r="J53" s="604"/>
      <c r="K53" s="604"/>
      <c r="L53" s="604"/>
      <c r="M53" s="604"/>
      <c r="N53" s="86"/>
      <c r="O53" s="86"/>
      <c r="P53" s="86"/>
      <c r="Q53" s="86"/>
      <c r="R53" s="86"/>
      <c r="S53" s="86"/>
      <c r="T53" s="2"/>
      <c r="U53" s="2"/>
      <c r="V53" s="2"/>
      <c r="W53" s="58" t="s">
        <v>83</v>
      </c>
      <c r="X53" s="100"/>
      <c r="Y53" s="572" t="s">
        <v>116</v>
      </c>
      <c r="Z53" s="575"/>
      <c r="AA53" s="573"/>
      <c r="AB53" s="100"/>
      <c r="AC53" s="568" t="s">
        <v>95</v>
      </c>
      <c r="AD53" s="559"/>
      <c r="AE53" s="559"/>
      <c r="AF53" s="559"/>
      <c r="AG53" s="559"/>
      <c r="AH53" s="559"/>
      <c r="AI53" s="96"/>
      <c r="AJ53" s="96"/>
      <c r="AK53" s="96"/>
      <c r="AL53" s="96"/>
      <c r="AM53" s="96"/>
      <c r="AN53" s="96"/>
      <c r="AO53" s="140" t="s">
        <v>83</v>
      </c>
      <c r="AP53" s="100"/>
      <c r="AQ53" s="572" t="s">
        <v>116</v>
      </c>
      <c r="AR53" s="575"/>
      <c r="AS53" s="573"/>
      <c r="AT53" s="100"/>
      <c r="AU53" s="568" t="s">
        <v>95</v>
      </c>
      <c r="AV53" s="559"/>
      <c r="AW53" s="559"/>
      <c r="AX53" s="559"/>
      <c r="AY53" s="559"/>
      <c r="AZ53" s="559"/>
    </row>
    <row r="54" spans="1:57" ht="18.75" x14ac:dyDescent="0.3">
      <c r="A54" s="2"/>
      <c r="B54" s="85"/>
      <c r="C54" s="604" t="s">
        <v>85</v>
      </c>
      <c r="D54" s="604"/>
      <c r="E54" s="604"/>
      <c r="F54" s="604"/>
      <c r="G54" s="604"/>
      <c r="H54" s="604"/>
      <c r="I54" s="604"/>
      <c r="J54" s="604"/>
      <c r="K54" s="604"/>
      <c r="L54" s="604"/>
      <c r="M54" s="604"/>
      <c r="N54" s="86"/>
      <c r="O54" s="86"/>
      <c r="P54" s="86"/>
      <c r="Q54" s="86"/>
      <c r="R54" s="86"/>
      <c r="S54" s="86"/>
      <c r="T54" s="2"/>
      <c r="U54" s="2"/>
      <c r="V54" s="2"/>
      <c r="W54" s="58" t="s">
        <v>83</v>
      </c>
      <c r="X54" s="101"/>
      <c r="Y54" s="572" t="s">
        <v>116</v>
      </c>
      <c r="Z54" s="575"/>
      <c r="AA54" s="573"/>
      <c r="AB54" s="101"/>
      <c r="AC54" s="568" t="s">
        <v>96</v>
      </c>
      <c r="AD54" s="559"/>
      <c r="AE54" s="559"/>
      <c r="AF54" s="559"/>
      <c r="AG54" s="559"/>
      <c r="AH54" s="559"/>
      <c r="AI54" s="96"/>
      <c r="AJ54" s="96"/>
      <c r="AK54" s="96"/>
      <c r="AL54" s="96"/>
      <c r="AM54" s="96"/>
      <c r="AN54" s="3"/>
      <c r="AO54" s="140" t="s">
        <v>83</v>
      </c>
      <c r="AP54" s="101"/>
      <c r="AQ54" s="572" t="s">
        <v>116</v>
      </c>
      <c r="AR54" s="575"/>
      <c r="AS54" s="573"/>
      <c r="AT54" s="101"/>
      <c r="AU54" s="568" t="s">
        <v>96</v>
      </c>
      <c r="AV54" s="559"/>
      <c r="AW54" s="559"/>
      <c r="AX54" s="559"/>
      <c r="AY54" s="559"/>
      <c r="AZ54" s="559"/>
    </row>
    <row r="55" spans="1:57" ht="18.75" x14ac:dyDescent="0.3">
      <c r="A55" s="2"/>
      <c r="B55" s="85"/>
      <c r="C55" s="604" t="s">
        <v>181</v>
      </c>
      <c r="D55" s="604"/>
      <c r="E55" s="604"/>
      <c r="F55" s="604"/>
      <c r="G55" s="604"/>
      <c r="H55" s="604"/>
      <c r="I55" s="604"/>
      <c r="J55" s="604"/>
      <c r="K55" s="604"/>
      <c r="L55" s="604"/>
      <c r="M55" s="604"/>
      <c r="N55" s="86"/>
      <c r="O55" s="86"/>
      <c r="P55" s="86"/>
      <c r="Q55" s="86"/>
      <c r="R55" s="86"/>
      <c r="S55" s="86"/>
      <c r="T55" s="2"/>
      <c r="U55" s="2"/>
      <c r="V55" s="2"/>
      <c r="W55" s="58" t="s">
        <v>83</v>
      </c>
      <c r="X55" s="93"/>
      <c r="Y55" s="572" t="s">
        <v>116</v>
      </c>
      <c r="Z55" s="575"/>
      <c r="AA55" s="573"/>
      <c r="AB55" s="93"/>
      <c r="AC55" s="568" t="s">
        <v>97</v>
      </c>
      <c r="AD55" s="559"/>
      <c r="AE55" s="559"/>
      <c r="AF55" s="559"/>
      <c r="AG55" s="559"/>
      <c r="AH55" s="559"/>
      <c r="AI55" s="144"/>
      <c r="AJ55" s="144"/>
      <c r="AK55" s="146"/>
      <c r="AL55" s="146"/>
      <c r="AM55" s="146"/>
      <c r="AN55" s="3"/>
      <c r="AO55" s="140" t="s">
        <v>83</v>
      </c>
      <c r="AP55" s="93"/>
      <c r="AQ55" s="572" t="s">
        <v>116</v>
      </c>
      <c r="AR55" s="575"/>
      <c r="AS55" s="573"/>
      <c r="AT55" s="93"/>
      <c r="AU55" s="568" t="s">
        <v>97</v>
      </c>
      <c r="AV55" s="559"/>
      <c r="AW55" s="559"/>
      <c r="AX55" s="559"/>
      <c r="AY55" s="559"/>
      <c r="AZ55" s="559"/>
    </row>
    <row r="56" spans="1:57" ht="18.75" x14ac:dyDescent="0.3">
      <c r="A56" s="2"/>
      <c r="B56" s="85"/>
      <c r="C56" s="604" t="s">
        <v>182</v>
      </c>
      <c r="D56" s="604"/>
      <c r="E56" s="604"/>
      <c r="F56" s="604"/>
      <c r="G56" s="604"/>
      <c r="H56" s="604"/>
      <c r="I56" s="604"/>
      <c r="J56" s="604"/>
      <c r="K56" s="604"/>
      <c r="L56" s="604"/>
      <c r="M56" s="604"/>
      <c r="N56" s="604"/>
      <c r="O56" s="604"/>
      <c r="P56" s="86"/>
      <c r="Q56" s="86"/>
      <c r="R56" s="86"/>
      <c r="S56" s="86"/>
      <c r="T56" s="2"/>
      <c r="U56" s="29"/>
      <c r="V56" s="29"/>
      <c r="W56" s="58" t="s">
        <v>83</v>
      </c>
      <c r="X56" s="87"/>
      <c r="Y56" s="95" t="s">
        <v>98</v>
      </c>
      <c r="Z56" s="96"/>
      <c r="AA56" s="96"/>
      <c r="AB56" s="96"/>
      <c r="AC56" s="96"/>
      <c r="AD56" s="96"/>
      <c r="AE56" s="96"/>
      <c r="AF56" s="96"/>
      <c r="AG56" s="96"/>
      <c r="AH56" s="96"/>
      <c r="AI56" s="144"/>
      <c r="AJ56" s="144"/>
      <c r="AK56" s="146"/>
      <c r="AL56" s="146"/>
      <c r="AM56" s="146"/>
      <c r="AN56" s="3"/>
      <c r="AO56" s="140" t="s">
        <v>83</v>
      </c>
      <c r="AP56" s="182"/>
      <c r="AQ56" s="95" t="s">
        <v>98</v>
      </c>
      <c r="AR56" s="96"/>
      <c r="AS56" s="96"/>
      <c r="AT56" s="96"/>
      <c r="AU56" s="96"/>
      <c r="AV56" s="96"/>
      <c r="AW56" s="96"/>
      <c r="AX56" s="96"/>
      <c r="AY56" s="96"/>
      <c r="AZ56" s="96"/>
    </row>
    <row r="57" spans="1:57" ht="18.75" x14ac:dyDescent="0.3">
      <c r="A57" s="2"/>
      <c r="B57" s="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2"/>
      <c r="U57" s="2"/>
      <c r="V57" s="2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251"/>
      <c r="AJ57" s="251"/>
      <c r="AK57" s="177"/>
      <c r="AL57" s="177"/>
      <c r="AM57" s="146"/>
      <c r="AN57" s="96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</row>
    <row r="58" spans="1:57" ht="18.75" x14ac:dyDescent="0.3">
      <c r="A58" s="2"/>
      <c r="B58" s="140" t="s">
        <v>87</v>
      </c>
      <c r="C58" s="140" t="s">
        <v>83</v>
      </c>
      <c r="D58" s="89"/>
      <c r="E58" s="568" t="s">
        <v>92</v>
      </c>
      <c r="F58" s="569"/>
      <c r="G58" s="569"/>
      <c r="H58" s="569"/>
      <c r="I58" s="569"/>
      <c r="J58" s="569"/>
      <c r="K58" s="569"/>
      <c r="L58" s="569"/>
      <c r="M58" s="569"/>
      <c r="N58" s="569"/>
      <c r="O58" s="569"/>
      <c r="P58" s="569"/>
      <c r="Q58" s="569"/>
      <c r="R58" s="569"/>
      <c r="S58" s="569"/>
      <c r="T58" s="2"/>
      <c r="U58" s="574" t="s">
        <v>132</v>
      </c>
      <c r="V58" s="574"/>
      <c r="W58" s="574"/>
      <c r="X58" s="574"/>
      <c r="Y58" s="560" t="s">
        <v>135</v>
      </c>
      <c r="Z58" s="560"/>
      <c r="AA58" s="560"/>
      <c r="AB58" s="560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3"/>
      <c r="AN58" s="3"/>
      <c r="AO58" s="574" t="s">
        <v>132</v>
      </c>
      <c r="AP58" s="574"/>
      <c r="AQ58" s="574"/>
      <c r="AR58" s="574"/>
      <c r="AS58" s="574"/>
      <c r="AT58" s="574"/>
      <c r="AU58" s="560" t="s">
        <v>142</v>
      </c>
      <c r="AV58" s="560"/>
      <c r="AW58" s="560"/>
      <c r="AX58" s="560"/>
      <c r="AY58" s="3"/>
      <c r="AZ58" s="3"/>
    </row>
    <row r="59" spans="1:57" ht="18.75" x14ac:dyDescent="0.3">
      <c r="A59" s="2"/>
      <c r="B59" s="2"/>
      <c r="C59" s="140" t="s">
        <v>83</v>
      </c>
      <c r="D59" s="88"/>
      <c r="E59" s="572" t="s">
        <v>88</v>
      </c>
      <c r="F59" s="573"/>
      <c r="G59" s="88"/>
      <c r="H59" s="568" t="s">
        <v>90</v>
      </c>
      <c r="I59" s="569"/>
      <c r="J59" s="569"/>
      <c r="K59" s="569"/>
      <c r="L59" s="569"/>
      <c r="M59" s="569"/>
      <c r="N59" s="569"/>
      <c r="O59" s="569"/>
      <c r="P59" s="569"/>
      <c r="Q59" s="569"/>
      <c r="R59" s="569"/>
      <c r="S59" s="569"/>
      <c r="T59" s="2"/>
      <c r="U59" s="2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</row>
    <row r="60" spans="1:57" ht="18.75" x14ac:dyDescent="0.3">
      <c r="A60" s="2"/>
      <c r="B60" s="2"/>
      <c r="C60" s="140" t="s">
        <v>83</v>
      </c>
      <c r="D60" s="90"/>
      <c r="E60" s="572" t="s">
        <v>89</v>
      </c>
      <c r="F60" s="573"/>
      <c r="G60" s="90"/>
      <c r="H60" s="570" t="s">
        <v>120</v>
      </c>
      <c r="I60" s="571"/>
      <c r="J60" s="571"/>
      <c r="K60" s="571"/>
      <c r="L60" s="571"/>
      <c r="M60" s="571"/>
      <c r="N60" s="571"/>
      <c r="O60" s="571"/>
      <c r="P60" s="571"/>
      <c r="Q60" s="571"/>
      <c r="R60" s="571"/>
      <c r="S60" s="571"/>
      <c r="T60" s="2"/>
      <c r="U60" s="584" t="s">
        <v>20</v>
      </c>
      <c r="V60" s="225"/>
      <c r="W60" s="561" t="s">
        <v>49</v>
      </c>
      <c r="X60" s="561"/>
      <c r="Y60" s="561"/>
      <c r="Z60" s="561"/>
      <c r="AA60" s="561"/>
      <c r="AB60" s="561"/>
      <c r="AC60" s="561"/>
      <c r="AD60" s="561"/>
      <c r="AE60" s="561"/>
      <c r="AF60" s="561"/>
      <c r="AG60" s="561"/>
      <c r="AH60" s="561"/>
      <c r="AI60" s="561"/>
      <c r="AJ60" s="561"/>
      <c r="AK60" s="561"/>
      <c r="AL60" s="561"/>
      <c r="AM60" s="562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</row>
    <row r="61" spans="1:57" ht="18.75" x14ac:dyDescent="0.3">
      <c r="A61" s="2"/>
      <c r="B61" s="2"/>
      <c r="C61" s="140" t="s">
        <v>83</v>
      </c>
      <c r="D61" s="92"/>
      <c r="E61" s="572" t="s">
        <v>88</v>
      </c>
      <c r="F61" s="573"/>
      <c r="G61" s="94"/>
      <c r="H61" s="570" t="s">
        <v>121</v>
      </c>
      <c r="I61" s="571"/>
      <c r="J61" s="571"/>
      <c r="K61" s="571"/>
      <c r="L61" s="571"/>
      <c r="M61" s="571"/>
      <c r="N61" s="571"/>
      <c r="O61" s="571"/>
      <c r="P61" s="571"/>
      <c r="Q61" s="571"/>
      <c r="R61" s="571"/>
      <c r="S61" s="571"/>
      <c r="T61" s="2"/>
      <c r="U61" s="585"/>
      <c r="V61" s="16" t="s">
        <v>19</v>
      </c>
      <c r="W61" s="563" t="s">
        <v>136</v>
      </c>
      <c r="X61" s="564"/>
      <c r="Y61" s="564"/>
      <c r="Z61" s="564"/>
      <c r="AA61" s="564"/>
      <c r="AB61" s="564"/>
      <c r="AC61" s="564"/>
      <c r="AD61" s="564"/>
      <c r="AE61" s="564"/>
      <c r="AF61" s="564" t="s">
        <v>218</v>
      </c>
      <c r="AG61" s="564"/>
      <c r="AH61" s="564"/>
      <c r="AI61" s="564"/>
      <c r="AJ61" s="564"/>
      <c r="AK61" s="564"/>
      <c r="AL61" s="564"/>
      <c r="AM61" s="564"/>
      <c r="AN61" s="96"/>
      <c r="AO61" s="628" t="s">
        <v>20</v>
      </c>
      <c r="AP61" s="629"/>
      <c r="AQ61" s="621"/>
      <c r="AR61" s="257"/>
      <c r="AS61" s="257"/>
      <c r="AT61" s="623" t="s">
        <v>144</v>
      </c>
      <c r="AU61" s="624"/>
      <c r="AV61" s="624"/>
      <c r="AW61" s="624"/>
      <c r="AX61" s="624"/>
      <c r="AY61" s="624"/>
      <c r="AZ61" s="624"/>
      <c r="BA61" s="624"/>
      <c r="BB61" s="624"/>
      <c r="BC61" s="624"/>
      <c r="BD61" s="624"/>
      <c r="BE61" s="625"/>
    </row>
    <row r="62" spans="1:57" ht="18.75" x14ac:dyDescent="0.3">
      <c r="A62" s="2"/>
      <c r="B62" s="2"/>
      <c r="C62" s="140" t="s">
        <v>83</v>
      </c>
      <c r="D62" s="93"/>
      <c r="E62" s="572" t="s">
        <v>88</v>
      </c>
      <c r="F62" s="573"/>
      <c r="G62" s="93"/>
      <c r="H62" s="570" t="s">
        <v>122</v>
      </c>
      <c r="I62" s="571"/>
      <c r="J62" s="571"/>
      <c r="K62" s="571"/>
      <c r="L62" s="571"/>
      <c r="M62" s="571"/>
      <c r="N62" s="571"/>
      <c r="O62" s="571"/>
      <c r="P62" s="571"/>
      <c r="Q62" s="571"/>
      <c r="R62" s="571"/>
      <c r="S62" s="571"/>
      <c r="T62" s="2"/>
      <c r="U62" s="585"/>
      <c r="V62" s="82" t="s">
        <v>20</v>
      </c>
      <c r="W62" s="565" t="s">
        <v>133</v>
      </c>
      <c r="X62" s="565"/>
      <c r="Y62" s="565"/>
      <c r="Z62" s="565"/>
      <c r="AA62" s="566" t="s">
        <v>216</v>
      </c>
      <c r="AB62" s="565"/>
      <c r="AC62" s="565"/>
      <c r="AD62" s="567"/>
      <c r="AE62" s="49" t="s">
        <v>77</v>
      </c>
      <c r="AF62" s="587" t="s">
        <v>115</v>
      </c>
      <c r="AG62" s="587"/>
      <c r="AH62" s="587"/>
      <c r="AI62" s="587"/>
      <c r="AJ62" s="587"/>
      <c r="AK62" s="587"/>
      <c r="AL62" s="587"/>
      <c r="AM62" s="587"/>
      <c r="AN62" s="62"/>
      <c r="AO62" s="630"/>
      <c r="AP62" s="631"/>
      <c r="AQ62" s="632"/>
      <c r="AR62" s="16" t="s">
        <v>0</v>
      </c>
      <c r="AS62" s="16" t="s">
        <v>21</v>
      </c>
      <c r="AT62" s="619">
        <v>2561</v>
      </c>
      <c r="AU62" s="620"/>
      <c r="AV62" s="620"/>
      <c r="AW62" s="620"/>
      <c r="AX62" s="619">
        <v>2562</v>
      </c>
      <c r="AY62" s="620"/>
      <c r="AZ62" s="620"/>
      <c r="BA62" s="620"/>
      <c r="BB62" s="619">
        <v>2563</v>
      </c>
      <c r="BC62" s="620"/>
      <c r="BD62" s="620"/>
      <c r="BE62" s="613"/>
    </row>
    <row r="63" spans="1:57" ht="18.75" x14ac:dyDescent="0.3">
      <c r="A63" s="2"/>
      <c r="B63" s="2"/>
      <c r="C63" s="140" t="s">
        <v>83</v>
      </c>
      <c r="D63" s="115"/>
      <c r="E63" s="572" t="s">
        <v>88</v>
      </c>
      <c r="F63" s="573"/>
      <c r="G63" s="115"/>
      <c r="H63" s="568" t="s">
        <v>145</v>
      </c>
      <c r="I63" s="569"/>
      <c r="J63" s="569"/>
      <c r="K63" s="569"/>
      <c r="L63" s="569"/>
      <c r="M63" s="569"/>
      <c r="N63" s="569"/>
      <c r="O63" s="569"/>
      <c r="P63" s="569"/>
      <c r="Q63" s="569"/>
      <c r="R63" s="569"/>
      <c r="S63" s="569"/>
      <c r="T63" s="2"/>
      <c r="U63" s="585"/>
      <c r="V63" s="226"/>
      <c r="W63" s="224" t="s">
        <v>51</v>
      </c>
      <c r="X63" s="137" t="s">
        <v>108</v>
      </c>
      <c r="Y63" s="576" t="s">
        <v>16</v>
      </c>
      <c r="Z63" s="49" t="s">
        <v>21</v>
      </c>
      <c r="AA63" s="576" t="s">
        <v>113</v>
      </c>
      <c r="AB63" s="576" t="s">
        <v>114</v>
      </c>
      <c r="AC63" s="616" t="s">
        <v>16</v>
      </c>
      <c r="AD63" s="137" t="s">
        <v>60</v>
      </c>
      <c r="AE63" s="82" t="s">
        <v>80</v>
      </c>
      <c r="AF63" s="578" t="s">
        <v>78</v>
      </c>
      <c r="AG63" s="578"/>
      <c r="AH63" s="578"/>
      <c r="AI63" s="578" t="s">
        <v>59</v>
      </c>
      <c r="AJ63" s="578"/>
      <c r="AK63" s="578"/>
      <c r="AL63" s="183" t="s">
        <v>16</v>
      </c>
      <c r="AM63" s="16" t="s">
        <v>60</v>
      </c>
      <c r="AN63" s="57"/>
      <c r="AO63" s="630"/>
      <c r="AP63" s="631"/>
      <c r="AQ63" s="632"/>
      <c r="AR63" s="16" t="s">
        <v>79</v>
      </c>
      <c r="AS63" s="143" t="s">
        <v>45</v>
      </c>
      <c r="AT63" s="49" t="s">
        <v>104</v>
      </c>
      <c r="AU63" s="584" t="s">
        <v>212</v>
      </c>
      <c r="AV63" s="621" t="s">
        <v>46</v>
      </c>
      <c r="AW63" s="137" t="s">
        <v>21</v>
      </c>
      <c r="AX63" s="49" t="s">
        <v>104</v>
      </c>
      <c r="AY63" s="584" t="s">
        <v>212</v>
      </c>
      <c r="AZ63" s="621" t="s">
        <v>46</v>
      </c>
      <c r="BA63" s="137" t="s">
        <v>21</v>
      </c>
      <c r="BB63" s="49" t="s">
        <v>104</v>
      </c>
      <c r="BC63" s="584" t="s">
        <v>212</v>
      </c>
      <c r="BD63" s="621" t="s">
        <v>46</v>
      </c>
      <c r="BE63" s="137" t="s">
        <v>21</v>
      </c>
    </row>
    <row r="64" spans="1:57" ht="18.75" x14ac:dyDescent="0.3">
      <c r="A64" s="2"/>
      <c r="B64" s="2"/>
      <c r="C64" s="58" t="s">
        <v>83</v>
      </c>
      <c r="D64" s="91"/>
      <c r="E64" s="572" t="s">
        <v>88</v>
      </c>
      <c r="F64" s="573"/>
      <c r="G64" s="91"/>
      <c r="H64" s="582" t="s">
        <v>148</v>
      </c>
      <c r="I64" s="583"/>
      <c r="J64" s="583"/>
      <c r="K64" s="583"/>
      <c r="L64" s="583"/>
      <c r="M64" s="583"/>
      <c r="N64" s="583"/>
      <c r="O64" s="583"/>
      <c r="P64" s="583"/>
      <c r="Q64" s="583"/>
      <c r="R64" s="583"/>
      <c r="S64" s="583"/>
      <c r="T64" s="2"/>
      <c r="U64" s="586"/>
      <c r="V64" s="244"/>
      <c r="W64" s="245" t="s">
        <v>20</v>
      </c>
      <c r="X64" s="17" t="s">
        <v>109</v>
      </c>
      <c r="Y64" s="577"/>
      <c r="Z64" s="159" t="s">
        <v>45</v>
      </c>
      <c r="AA64" s="577"/>
      <c r="AB64" s="577"/>
      <c r="AC64" s="618"/>
      <c r="AD64" s="17" t="s">
        <v>61</v>
      </c>
      <c r="AE64" s="246" t="s">
        <v>43</v>
      </c>
      <c r="AF64" s="30" t="s">
        <v>56</v>
      </c>
      <c r="AG64" s="30" t="s">
        <v>78</v>
      </c>
      <c r="AH64" s="160" t="s">
        <v>58</v>
      </c>
      <c r="AI64" s="30" t="s">
        <v>57</v>
      </c>
      <c r="AJ64" s="30" t="s">
        <v>59</v>
      </c>
      <c r="AK64" s="247" t="s">
        <v>58</v>
      </c>
      <c r="AL64" s="248" t="s">
        <v>58</v>
      </c>
      <c r="AM64" s="17" t="s">
        <v>61</v>
      </c>
      <c r="AN64" s="57"/>
      <c r="AO64" s="633"/>
      <c r="AP64" s="634"/>
      <c r="AQ64" s="622"/>
      <c r="AR64" s="258"/>
      <c r="AS64" s="259"/>
      <c r="AT64" s="258" t="s">
        <v>105</v>
      </c>
      <c r="AU64" s="586"/>
      <c r="AV64" s="622"/>
      <c r="AW64" s="17" t="s">
        <v>45</v>
      </c>
      <c r="AX64" s="258" t="s">
        <v>105</v>
      </c>
      <c r="AY64" s="586"/>
      <c r="AZ64" s="622"/>
      <c r="BA64" s="17" t="s">
        <v>45</v>
      </c>
      <c r="BB64" s="17" t="s">
        <v>106</v>
      </c>
      <c r="BC64" s="586"/>
      <c r="BD64" s="622"/>
      <c r="BE64" s="17" t="s">
        <v>45</v>
      </c>
    </row>
    <row r="65" spans="1:58" ht="18.75" x14ac:dyDescent="0.3">
      <c r="A65" s="2"/>
      <c r="B65" s="2"/>
      <c r="C65" s="140" t="s">
        <v>83</v>
      </c>
      <c r="D65" s="219"/>
      <c r="E65" s="572" t="s">
        <v>88</v>
      </c>
      <c r="F65" s="573"/>
      <c r="G65" s="219"/>
      <c r="H65" s="580" t="s">
        <v>146</v>
      </c>
      <c r="I65" s="581"/>
      <c r="J65" s="581"/>
      <c r="K65" s="581"/>
      <c r="L65" s="581"/>
      <c r="M65" s="581"/>
      <c r="N65" s="581"/>
      <c r="O65" s="581"/>
      <c r="P65" s="581"/>
      <c r="Q65" s="581"/>
      <c r="R65" s="581"/>
      <c r="S65" s="581"/>
      <c r="T65" s="2"/>
      <c r="U65" s="227" t="s">
        <v>103</v>
      </c>
      <c r="V65" s="228"/>
      <c r="W65" s="229"/>
      <c r="X65" s="229"/>
      <c r="Y65" s="229"/>
      <c r="Z65" s="229"/>
      <c r="AA65" s="230"/>
      <c r="AB65" s="230"/>
      <c r="AC65" s="230"/>
      <c r="AD65" s="230"/>
      <c r="AE65" s="230"/>
      <c r="AF65" s="231"/>
      <c r="AG65" s="231"/>
      <c r="AH65" s="231"/>
      <c r="AI65" s="232"/>
      <c r="AJ65" s="232"/>
      <c r="AK65" s="232"/>
      <c r="AL65" s="232"/>
      <c r="AM65" s="171"/>
      <c r="AN65" s="57"/>
      <c r="AO65" s="627" t="s">
        <v>4</v>
      </c>
      <c r="AP65" s="627"/>
      <c r="AQ65" s="627"/>
      <c r="AR65" s="260"/>
      <c r="AS65" s="260"/>
      <c r="AT65" s="23"/>
      <c r="AU65" s="23"/>
      <c r="AV65" s="23"/>
      <c r="AW65" s="23"/>
      <c r="AX65" s="23"/>
      <c r="AY65" s="23"/>
      <c r="AZ65" s="23"/>
      <c r="BA65" s="23"/>
      <c r="BB65" s="264"/>
      <c r="BC65" s="264"/>
      <c r="BD65" s="264"/>
      <c r="BE65" s="264"/>
      <c r="BF65" s="265"/>
    </row>
    <row r="66" spans="1:58" ht="18.75" x14ac:dyDescent="0.3">
      <c r="A66" s="2"/>
      <c r="B66" s="2"/>
      <c r="C66" s="140" t="s">
        <v>83</v>
      </c>
      <c r="D66" s="220"/>
      <c r="E66" s="572" t="s">
        <v>88</v>
      </c>
      <c r="F66" s="573"/>
      <c r="G66" s="220"/>
      <c r="H66" s="580" t="s">
        <v>147</v>
      </c>
      <c r="I66" s="581"/>
      <c r="J66" s="581"/>
      <c r="K66" s="581"/>
      <c r="L66" s="581"/>
      <c r="M66" s="581"/>
      <c r="N66" s="581"/>
      <c r="O66" s="581"/>
      <c r="P66" s="581"/>
      <c r="Q66" s="581"/>
      <c r="R66" s="581"/>
      <c r="S66" s="581"/>
      <c r="T66" s="2"/>
      <c r="U66" s="108" t="s">
        <v>82</v>
      </c>
      <c r="V66" s="152" t="s">
        <v>65</v>
      </c>
      <c r="W66" s="25">
        <v>3500</v>
      </c>
      <c r="X66" s="25">
        <v>0</v>
      </c>
      <c r="Y66" s="26">
        <f>SUM(W66:X66)</f>
        <v>3500</v>
      </c>
      <c r="Z66" s="26">
        <f>SUM(Y66*12)</f>
        <v>42000</v>
      </c>
      <c r="AA66" s="27">
        <v>15430</v>
      </c>
      <c r="AB66" s="27">
        <v>50170</v>
      </c>
      <c r="AC66" s="169">
        <f>SUM(AA66:AB66)</f>
        <v>65600</v>
      </c>
      <c r="AD66" s="26">
        <f>SUM(AC66/2*12)</f>
        <v>393600</v>
      </c>
      <c r="AE66" s="63">
        <f>SUM(Z66+AD66)</f>
        <v>435600</v>
      </c>
      <c r="AF66" s="170">
        <f>SUM(AA66)</f>
        <v>15430</v>
      </c>
      <c r="AG66" s="27">
        <v>16270</v>
      </c>
      <c r="AH66" s="26">
        <f>SUM(AG66-AF66)</f>
        <v>840</v>
      </c>
      <c r="AI66" s="79">
        <f>SUM(AB66)</f>
        <v>50170</v>
      </c>
      <c r="AJ66" s="25">
        <v>48740</v>
      </c>
      <c r="AK66" s="26">
        <f>SUM(AI66-AJ66)</f>
        <v>1430</v>
      </c>
      <c r="AL66" s="26">
        <f>SUM(AH66+AK66)</f>
        <v>2270</v>
      </c>
      <c r="AM66" s="249">
        <f>SUM(AL66/2*12)</f>
        <v>13620</v>
      </c>
      <c r="AN66" s="57"/>
      <c r="AO66" s="611" t="s">
        <v>5</v>
      </c>
      <c r="AP66" s="611"/>
      <c r="AQ66" s="611"/>
      <c r="AR66" s="261"/>
      <c r="AS66" s="261"/>
      <c r="AT66" s="25"/>
      <c r="AU66" s="25"/>
      <c r="AV66" s="25"/>
      <c r="AW66" s="25"/>
      <c r="AX66" s="25"/>
      <c r="AY66" s="25"/>
      <c r="AZ66" s="25"/>
      <c r="BA66" s="25"/>
      <c r="BB66" s="263"/>
      <c r="BC66" s="263"/>
      <c r="BD66" s="263"/>
      <c r="BE66" s="263"/>
      <c r="BF66" s="265"/>
    </row>
    <row r="67" spans="1:58" ht="18.75" x14ac:dyDescent="0.3">
      <c r="A67" s="2"/>
      <c r="B67" s="2"/>
      <c r="C67" s="58" t="s">
        <v>83</v>
      </c>
      <c r="D67" s="87"/>
      <c r="E67" s="568" t="s">
        <v>98</v>
      </c>
      <c r="F67" s="569"/>
      <c r="G67" s="569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2"/>
      <c r="U67" s="161"/>
      <c r="V67" s="162"/>
      <c r="W67" s="163"/>
      <c r="X67" s="163"/>
      <c r="Y67" s="167"/>
      <c r="Z67" s="167"/>
      <c r="AA67" s="164"/>
      <c r="AB67" s="164"/>
      <c r="AC67" s="168"/>
      <c r="AD67" s="164"/>
      <c r="AE67" s="164"/>
      <c r="AF67" s="168"/>
      <c r="AG67" s="165"/>
      <c r="AH67" s="165"/>
      <c r="AI67" s="167"/>
      <c r="AJ67" s="167"/>
      <c r="AK67" s="167"/>
      <c r="AL67" s="41"/>
      <c r="AM67" s="41"/>
      <c r="AN67" s="3"/>
      <c r="AO67" s="612" t="s">
        <v>11</v>
      </c>
      <c r="AP67" s="612"/>
      <c r="AQ67" s="612"/>
      <c r="AR67" s="25">
        <v>9000</v>
      </c>
      <c r="AS67" s="63">
        <f>SUM(AR67*12)</f>
        <v>108000</v>
      </c>
      <c r="AT67" s="25" t="s">
        <v>3</v>
      </c>
      <c r="AU67" s="25" t="s">
        <v>3</v>
      </c>
      <c r="AV67" s="25" t="s">
        <v>3</v>
      </c>
      <c r="AW67" s="25" t="s">
        <v>3</v>
      </c>
      <c r="AX67" s="25" t="s">
        <v>3</v>
      </c>
      <c r="AY67" s="25" t="s">
        <v>3</v>
      </c>
      <c r="AZ67" s="25" t="s">
        <v>3</v>
      </c>
      <c r="BA67" s="25" t="s">
        <v>3</v>
      </c>
      <c r="BB67" s="25" t="s">
        <v>3</v>
      </c>
      <c r="BC67" s="25" t="s">
        <v>3</v>
      </c>
      <c r="BD67" s="25" t="s">
        <v>3</v>
      </c>
      <c r="BE67" s="25" t="s">
        <v>3</v>
      </c>
      <c r="BF67" s="265"/>
    </row>
    <row r="68" spans="1:58" ht="18.75" x14ac:dyDescent="0.3">
      <c r="A68" s="2"/>
      <c r="B68" s="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2"/>
      <c r="U68" s="161" t="s">
        <v>37</v>
      </c>
      <c r="V68" s="162" t="s">
        <v>242</v>
      </c>
      <c r="W68" s="25">
        <v>0</v>
      </c>
      <c r="X68" s="25">
        <v>0</v>
      </c>
      <c r="Y68" s="26">
        <f>SUM(W68:X68)</f>
        <v>0</v>
      </c>
      <c r="Z68" s="26">
        <f>SUM(Y68*12)</f>
        <v>0</v>
      </c>
      <c r="AA68" s="27">
        <v>8750</v>
      </c>
      <c r="AB68" s="27">
        <v>40900</v>
      </c>
      <c r="AC68" s="169">
        <f>SUM(AA68:AB68)</f>
        <v>49650</v>
      </c>
      <c r="AD68" s="26">
        <f>SUM(AC68/2*12)</f>
        <v>297900</v>
      </c>
      <c r="AE68" s="63">
        <f>SUM(Z68+AD68)</f>
        <v>297900</v>
      </c>
      <c r="AF68" s="170">
        <f>SUM(AA68)</f>
        <v>8750</v>
      </c>
      <c r="AG68" s="27">
        <v>9090</v>
      </c>
      <c r="AH68" s="26">
        <f>SUM(AG68-AF68)</f>
        <v>340</v>
      </c>
      <c r="AI68" s="79">
        <f>SUM(AB68)</f>
        <v>40900</v>
      </c>
      <c r="AJ68" s="25">
        <v>39620</v>
      </c>
      <c r="AK68" s="26">
        <f>SUM(AI68-AJ68)</f>
        <v>1280</v>
      </c>
      <c r="AL68" s="26">
        <f>SUM(AH68+AK68)</f>
        <v>1620</v>
      </c>
      <c r="AM68" s="250">
        <f>SUM(AL68/2*12)</f>
        <v>9720</v>
      </c>
      <c r="AN68" s="3"/>
      <c r="AO68" s="615" t="s">
        <v>103</v>
      </c>
      <c r="AP68" s="615"/>
      <c r="AQ68" s="615"/>
      <c r="AR68" s="27"/>
      <c r="AS68" s="27"/>
      <c r="AT68" s="27"/>
      <c r="AU68" s="27"/>
      <c r="AV68" s="27"/>
      <c r="AW68" s="27"/>
      <c r="AX68" s="25"/>
      <c r="AY68" s="25"/>
      <c r="AZ68" s="25"/>
      <c r="BA68" s="25"/>
      <c r="BB68" s="263"/>
      <c r="BC68" s="263"/>
      <c r="BD68" s="263"/>
      <c r="BE68" s="263"/>
      <c r="BF68" s="265"/>
    </row>
    <row r="69" spans="1:58" ht="18.75" x14ac:dyDescent="0.3">
      <c r="A69" s="2"/>
      <c r="B69" s="141"/>
      <c r="C69" s="560" t="s">
        <v>102</v>
      </c>
      <c r="D69" s="560"/>
      <c r="E69" s="560"/>
      <c r="F69" s="560"/>
      <c r="G69" s="560"/>
      <c r="H69" s="560"/>
      <c r="I69" s="560"/>
      <c r="J69" s="560"/>
      <c r="K69" s="560"/>
      <c r="L69" s="560"/>
      <c r="M69" s="560"/>
      <c r="N69" s="560"/>
      <c r="O69" s="560"/>
      <c r="P69" s="103"/>
      <c r="Q69" s="122"/>
      <c r="R69" s="122"/>
      <c r="S69" s="122"/>
      <c r="T69" s="2"/>
      <c r="U69" s="110"/>
      <c r="V69" s="111"/>
      <c r="W69" s="153"/>
      <c r="X69" s="153"/>
      <c r="Y69" s="153"/>
      <c r="Z69" s="153"/>
      <c r="AA69" s="135"/>
      <c r="AB69" s="135"/>
      <c r="AC69" s="154"/>
      <c r="AD69" s="135"/>
      <c r="AE69" s="135"/>
      <c r="AF69" s="157"/>
      <c r="AG69" s="112"/>
      <c r="AH69" s="112"/>
      <c r="AI69" s="158"/>
      <c r="AJ69" s="158"/>
      <c r="AK69" s="158"/>
      <c r="AL69" s="158"/>
      <c r="AM69" s="158"/>
      <c r="AN69" s="3"/>
      <c r="AO69" s="635" t="s">
        <v>13</v>
      </c>
      <c r="AP69" s="635"/>
      <c r="AQ69" s="635"/>
      <c r="AR69" s="27">
        <v>11500</v>
      </c>
      <c r="AS69" s="63">
        <f>SUM(AR69*12)</f>
        <v>138000</v>
      </c>
      <c r="AT69" s="27" t="s">
        <v>3</v>
      </c>
      <c r="AU69" s="203" t="s">
        <v>3</v>
      </c>
      <c r="AV69" s="27" t="s">
        <v>3</v>
      </c>
      <c r="AW69" s="27" t="s">
        <v>3</v>
      </c>
      <c r="AX69" s="79">
        <f>SUM(AR69)</f>
        <v>11500</v>
      </c>
      <c r="AY69" s="134">
        <f>SUM(AX69*4/100)</f>
        <v>460</v>
      </c>
      <c r="AZ69" s="25">
        <v>460</v>
      </c>
      <c r="BA69" s="250">
        <f>SUM(AZ69*12)</f>
        <v>5520</v>
      </c>
      <c r="BB69" s="26">
        <f>SUM(AX69+AZ69)</f>
        <v>11960</v>
      </c>
      <c r="BC69" s="134">
        <f>SUM(BB69*4/100)</f>
        <v>478.4</v>
      </c>
      <c r="BD69" s="25">
        <v>480</v>
      </c>
      <c r="BE69" s="250">
        <f>SUM(BD69*12)</f>
        <v>5760</v>
      </c>
      <c r="BF69" s="265"/>
    </row>
    <row r="70" spans="1:58" ht="18.75" x14ac:dyDescent="0.3">
      <c r="A70" s="2"/>
      <c r="B70" s="2"/>
      <c r="C70" s="275"/>
      <c r="D70" s="275"/>
      <c r="E70" s="103"/>
      <c r="F70" s="103"/>
      <c r="G70" s="103"/>
      <c r="H70" s="103"/>
      <c r="I70" s="103"/>
      <c r="J70" s="103"/>
      <c r="K70" s="185"/>
      <c r="L70" s="185"/>
      <c r="M70" s="185"/>
      <c r="N70" s="185"/>
      <c r="O70" s="185"/>
      <c r="P70" s="185"/>
      <c r="Q70" s="103"/>
      <c r="R70" s="187"/>
      <c r="S70" s="187"/>
      <c r="T70" s="2"/>
      <c r="U70" s="181"/>
      <c r="V70" s="105"/>
      <c r="W70" s="183"/>
      <c r="X70" s="142"/>
      <c r="Y70" s="233"/>
      <c r="Z70" s="136"/>
      <c r="AA70" s="233"/>
      <c r="AB70" s="233"/>
      <c r="AC70" s="233"/>
      <c r="AD70" s="142"/>
      <c r="AE70" s="177"/>
      <c r="AF70" s="136"/>
      <c r="AG70" s="136"/>
      <c r="AH70" s="139"/>
      <c r="AI70" s="136"/>
      <c r="AJ70" s="136"/>
      <c r="AK70" s="183"/>
      <c r="AL70" s="183"/>
      <c r="AM70" s="142"/>
      <c r="AN70" s="3"/>
      <c r="AO70" s="636"/>
      <c r="AP70" s="636"/>
      <c r="AQ70" s="636"/>
      <c r="AR70" s="28"/>
      <c r="AS70" s="28"/>
      <c r="AT70" s="28"/>
      <c r="AU70" s="28"/>
      <c r="AV70" s="28"/>
      <c r="AW70" s="28"/>
      <c r="AX70" s="262"/>
      <c r="AY70" s="262"/>
      <c r="AZ70" s="262"/>
      <c r="BA70" s="262"/>
      <c r="BB70" s="266"/>
      <c r="BC70" s="266"/>
      <c r="BD70" s="266"/>
      <c r="BE70" s="266"/>
      <c r="BF70" s="265"/>
    </row>
    <row r="71" spans="1:58" ht="18.75" x14ac:dyDescent="0.3">
      <c r="A71" s="2"/>
      <c r="B71" s="2"/>
      <c r="C71" s="658" t="s">
        <v>177</v>
      </c>
      <c r="D71" s="659"/>
      <c r="E71" s="660"/>
      <c r="F71" s="652" t="s">
        <v>178</v>
      </c>
      <c r="G71" s="653"/>
      <c r="H71" s="652" t="s">
        <v>235</v>
      </c>
      <c r="I71" s="656"/>
      <c r="J71" s="656"/>
      <c r="K71" s="653"/>
      <c r="L71" s="652" t="s">
        <v>16</v>
      </c>
      <c r="M71" s="653"/>
      <c r="N71" s="652" t="s">
        <v>179</v>
      </c>
      <c r="O71" s="653"/>
      <c r="P71" s="275"/>
      <c r="Q71" s="103"/>
      <c r="R71" s="187"/>
      <c r="S71" s="187"/>
      <c r="T71" s="2"/>
      <c r="U71" s="234"/>
      <c r="V71" s="234"/>
      <c r="W71" s="140" t="s">
        <v>83</v>
      </c>
      <c r="X71" s="102"/>
      <c r="Y71" s="568" t="s">
        <v>92</v>
      </c>
      <c r="Z71" s="569"/>
      <c r="AA71" s="569"/>
      <c r="AB71" s="569"/>
      <c r="AC71" s="569"/>
      <c r="AD71" s="569"/>
      <c r="AE71" s="569"/>
      <c r="AF71" s="569"/>
      <c r="AG71" s="569"/>
      <c r="AH71" s="569"/>
      <c r="AI71" s="234"/>
      <c r="AJ71" s="234"/>
      <c r="AK71" s="234"/>
      <c r="AL71" s="234"/>
      <c r="AM71" s="234"/>
      <c r="AN71" s="3"/>
      <c r="AO71" s="136"/>
      <c r="AP71" s="136"/>
      <c r="AQ71" s="136"/>
      <c r="AR71" s="136"/>
      <c r="AS71" s="136"/>
      <c r="AT71" s="136"/>
      <c r="AU71" s="136"/>
      <c r="AV71" s="136"/>
      <c r="AW71" s="136"/>
      <c r="AX71" s="3"/>
      <c r="AY71" s="3"/>
      <c r="AZ71" s="3"/>
    </row>
    <row r="72" spans="1:58" ht="18.75" x14ac:dyDescent="0.3">
      <c r="A72" s="2"/>
      <c r="B72" s="2"/>
      <c r="C72" s="661"/>
      <c r="D72" s="662"/>
      <c r="E72" s="663"/>
      <c r="F72" s="654"/>
      <c r="G72" s="655"/>
      <c r="H72" s="654" t="s">
        <v>236</v>
      </c>
      <c r="I72" s="657"/>
      <c r="J72" s="657"/>
      <c r="K72" s="655"/>
      <c r="L72" s="654"/>
      <c r="M72" s="655"/>
      <c r="N72" s="654" t="s">
        <v>180</v>
      </c>
      <c r="O72" s="655"/>
      <c r="P72" s="275"/>
      <c r="Q72" s="147"/>
      <c r="R72" s="147"/>
      <c r="S72" s="147"/>
      <c r="T72" s="2"/>
      <c r="U72" s="234"/>
      <c r="V72" s="234"/>
      <c r="W72" s="140" t="s">
        <v>83</v>
      </c>
      <c r="X72" s="98"/>
      <c r="Y72" s="568" t="s">
        <v>93</v>
      </c>
      <c r="Z72" s="569"/>
      <c r="AA72" s="569"/>
      <c r="AB72" s="569"/>
      <c r="AC72" s="569"/>
      <c r="AD72" s="569"/>
      <c r="AE72" s="569"/>
      <c r="AF72" s="569"/>
      <c r="AG72" s="569"/>
      <c r="AH72" s="569"/>
      <c r="AI72" s="234"/>
      <c r="AJ72" s="234"/>
      <c r="AK72" s="234"/>
      <c r="AO72" s="140" t="s">
        <v>83</v>
      </c>
      <c r="AP72" s="102"/>
      <c r="AQ72" s="568" t="s">
        <v>92</v>
      </c>
      <c r="AR72" s="569"/>
      <c r="AS72" s="569"/>
      <c r="AT72" s="569"/>
      <c r="AU72" s="569"/>
      <c r="AV72" s="569"/>
      <c r="AW72" s="569"/>
      <c r="AX72" s="569"/>
      <c r="AY72" s="569"/>
      <c r="AZ72" s="569"/>
      <c r="BA72" s="234"/>
      <c r="BB72" s="234"/>
    </row>
    <row r="73" spans="1:58" ht="18.75" x14ac:dyDescent="0.3">
      <c r="A73" s="2"/>
      <c r="B73" s="2"/>
      <c r="C73" s="588">
        <v>2560</v>
      </c>
      <c r="D73" s="588"/>
      <c r="E73" s="588"/>
      <c r="F73" s="589">
        <v>25084200</v>
      </c>
      <c r="G73" s="589"/>
      <c r="H73" s="589" t="s">
        <v>3</v>
      </c>
      <c r="I73" s="589"/>
      <c r="J73" s="589"/>
      <c r="K73" s="589"/>
      <c r="L73" s="589" t="s">
        <v>3</v>
      </c>
      <c r="M73" s="589"/>
      <c r="N73" s="589">
        <v>25084200</v>
      </c>
      <c r="O73" s="589"/>
      <c r="P73" s="187"/>
      <c r="Q73" s="103"/>
      <c r="R73" s="103"/>
      <c r="S73" s="103"/>
      <c r="T73" s="2"/>
      <c r="U73" s="234"/>
      <c r="V73" s="234"/>
      <c r="W73" s="140" t="s">
        <v>83</v>
      </c>
      <c r="X73" s="235"/>
      <c r="Y73" s="572" t="s">
        <v>116</v>
      </c>
      <c r="Z73" s="575"/>
      <c r="AA73" s="573"/>
      <c r="AB73" s="235"/>
      <c r="AC73" s="568" t="s">
        <v>94</v>
      </c>
      <c r="AD73" s="559"/>
      <c r="AE73" s="559"/>
      <c r="AF73" s="559"/>
      <c r="AG73" s="559"/>
      <c r="AH73" s="559"/>
      <c r="AI73" s="234"/>
      <c r="AJ73" s="234"/>
      <c r="AK73" s="234"/>
      <c r="AL73" s="103"/>
      <c r="AM73" s="103"/>
      <c r="AN73" s="103"/>
      <c r="AO73" s="140" t="s">
        <v>83</v>
      </c>
      <c r="AP73" s="98"/>
      <c r="AQ73" s="568" t="s">
        <v>93</v>
      </c>
      <c r="AR73" s="569"/>
      <c r="AS73" s="569"/>
      <c r="AT73" s="569"/>
      <c r="AU73" s="569"/>
      <c r="AV73" s="569"/>
      <c r="AW73" s="569"/>
      <c r="AX73" s="569"/>
      <c r="AY73" s="569"/>
      <c r="AZ73" s="569"/>
      <c r="BA73" s="234"/>
      <c r="BB73" s="234"/>
    </row>
    <row r="74" spans="1:58" ht="18.75" x14ac:dyDescent="0.3">
      <c r="A74" s="2"/>
      <c r="B74" s="2"/>
      <c r="C74" s="588">
        <v>2561</v>
      </c>
      <c r="D74" s="588"/>
      <c r="E74" s="588"/>
      <c r="F74" s="664">
        <f>SUM(N73)</f>
        <v>25084200</v>
      </c>
      <c r="G74" s="664"/>
      <c r="H74" s="664">
        <f>SUM(F74*5/100)</f>
        <v>1254210</v>
      </c>
      <c r="I74" s="664"/>
      <c r="J74" s="664"/>
      <c r="K74" s="664"/>
      <c r="L74" s="664">
        <f>SUM(F74+H74)</f>
        <v>26338410</v>
      </c>
      <c r="M74" s="664"/>
      <c r="N74" s="589">
        <v>26338400</v>
      </c>
      <c r="O74" s="589"/>
      <c r="P74" s="459"/>
      <c r="Q74" s="148"/>
      <c r="R74" s="148"/>
      <c r="S74" s="148"/>
      <c r="T74" s="2"/>
      <c r="U74" s="234"/>
      <c r="V74" s="234"/>
      <c r="W74" s="140" t="s">
        <v>83</v>
      </c>
      <c r="X74" s="236"/>
      <c r="Y74" s="572" t="s">
        <v>116</v>
      </c>
      <c r="Z74" s="575"/>
      <c r="AA74" s="573"/>
      <c r="AB74" s="236"/>
      <c r="AC74" s="568" t="s">
        <v>141</v>
      </c>
      <c r="AD74" s="569"/>
      <c r="AE74" s="569"/>
      <c r="AF74" s="569"/>
      <c r="AG74" s="569"/>
      <c r="AH74" s="569"/>
      <c r="AI74" s="569"/>
      <c r="AJ74" s="569"/>
      <c r="AK74" s="97"/>
      <c r="AL74" s="234"/>
      <c r="AM74" s="234"/>
      <c r="AN74" s="3"/>
      <c r="AO74" s="140" t="s">
        <v>83</v>
      </c>
      <c r="AP74" s="235"/>
      <c r="AQ74" s="572" t="s">
        <v>116</v>
      </c>
      <c r="AR74" s="575"/>
      <c r="AS74" s="573"/>
      <c r="AT74" s="235"/>
      <c r="AU74" s="568" t="s">
        <v>94</v>
      </c>
      <c r="AV74" s="559"/>
      <c r="AW74" s="559"/>
      <c r="AX74" s="559"/>
      <c r="AY74" s="559"/>
      <c r="AZ74" s="559"/>
      <c r="BA74" s="234"/>
      <c r="BB74" s="234"/>
    </row>
    <row r="75" spans="1:58" ht="18.75" x14ac:dyDescent="0.3">
      <c r="A75" s="2"/>
      <c r="B75" s="186"/>
      <c r="C75" s="588">
        <v>2562</v>
      </c>
      <c r="D75" s="588"/>
      <c r="E75" s="588"/>
      <c r="F75" s="664">
        <f>SUM(N74)</f>
        <v>26338400</v>
      </c>
      <c r="G75" s="664"/>
      <c r="H75" s="664">
        <f>SUM(F75*5/100)</f>
        <v>1316920</v>
      </c>
      <c r="I75" s="664"/>
      <c r="J75" s="664"/>
      <c r="K75" s="664"/>
      <c r="L75" s="664">
        <f>SUM(F75+H75)</f>
        <v>27655320</v>
      </c>
      <c r="M75" s="664"/>
      <c r="N75" s="589">
        <v>27655300</v>
      </c>
      <c r="O75" s="589"/>
      <c r="P75" s="122"/>
      <c r="Q75" s="122"/>
      <c r="R75" s="122"/>
      <c r="S75" s="122"/>
      <c r="T75" s="2"/>
      <c r="U75" s="234"/>
      <c r="V75" s="234"/>
      <c r="W75" s="140" t="s">
        <v>83</v>
      </c>
      <c r="X75" s="252"/>
      <c r="Y75" s="253" t="s">
        <v>98</v>
      </c>
      <c r="Z75" s="216"/>
      <c r="AA75" s="216"/>
      <c r="AB75" s="103"/>
      <c r="AC75" s="569"/>
      <c r="AD75" s="559"/>
      <c r="AE75" s="559"/>
      <c r="AF75" s="559"/>
      <c r="AG75" s="559"/>
      <c r="AH75" s="559"/>
      <c r="AI75" s="234"/>
      <c r="AJ75" s="234"/>
      <c r="AK75" s="234"/>
      <c r="AL75" s="234"/>
      <c r="AM75" s="234"/>
      <c r="AN75" s="3"/>
      <c r="AO75" s="140" t="s">
        <v>83</v>
      </c>
      <c r="AP75" s="236"/>
      <c r="AQ75" s="572" t="s">
        <v>116</v>
      </c>
      <c r="AR75" s="575"/>
      <c r="AS75" s="573"/>
      <c r="AT75" s="236"/>
      <c r="AU75" s="568" t="s">
        <v>141</v>
      </c>
      <c r="AV75" s="569"/>
      <c r="AW75" s="569"/>
      <c r="AX75" s="569"/>
      <c r="AY75" s="569"/>
      <c r="AZ75" s="569"/>
      <c r="BA75" s="569"/>
      <c r="BB75" s="569"/>
    </row>
    <row r="76" spans="1:58" ht="18.75" x14ac:dyDescent="0.3">
      <c r="A76" s="2"/>
      <c r="B76" s="122"/>
      <c r="C76" s="588">
        <v>2563</v>
      </c>
      <c r="D76" s="588"/>
      <c r="E76" s="588"/>
      <c r="F76" s="664">
        <f>SUM(N75)</f>
        <v>27655300</v>
      </c>
      <c r="G76" s="664"/>
      <c r="H76" s="664">
        <f>SUM(F76*5/100)</f>
        <v>1382765</v>
      </c>
      <c r="I76" s="664"/>
      <c r="J76" s="664"/>
      <c r="K76" s="664"/>
      <c r="L76" s="664">
        <f>SUM(F76+H76)</f>
        <v>29038065</v>
      </c>
      <c r="M76" s="664"/>
      <c r="N76" s="589">
        <v>29038000</v>
      </c>
      <c r="O76" s="589"/>
      <c r="P76" s="103"/>
      <c r="Q76" s="103"/>
      <c r="R76" s="187"/>
      <c r="S76" s="187"/>
      <c r="T76" s="2"/>
      <c r="U76" s="118"/>
      <c r="V76" s="117"/>
      <c r="W76" s="183"/>
      <c r="X76" s="147"/>
      <c r="Y76" s="579"/>
      <c r="Z76" s="579"/>
      <c r="AA76" s="579"/>
      <c r="AB76" s="147"/>
      <c r="AC76" s="569"/>
      <c r="AD76" s="559"/>
      <c r="AE76" s="559"/>
      <c r="AF76" s="559"/>
      <c r="AG76" s="559"/>
      <c r="AH76" s="559"/>
      <c r="AI76" s="104"/>
      <c r="AJ76" s="104"/>
      <c r="AK76" s="104"/>
      <c r="AL76" s="104"/>
      <c r="AM76" s="104"/>
      <c r="AN76" s="3"/>
      <c r="AO76" s="140" t="s">
        <v>83</v>
      </c>
      <c r="AP76" s="252"/>
      <c r="AQ76" s="253" t="s">
        <v>98</v>
      </c>
      <c r="AR76" s="216"/>
      <c r="AS76" s="216"/>
      <c r="AT76" s="103"/>
      <c r="AU76" s="569"/>
      <c r="AV76" s="559"/>
      <c r="AW76" s="559"/>
      <c r="AX76" s="559"/>
      <c r="AY76" s="559"/>
      <c r="AZ76" s="559"/>
      <c r="BA76" s="234"/>
      <c r="BB76" s="234"/>
    </row>
    <row r="77" spans="1:58" ht="18.75" x14ac:dyDescent="0.3">
      <c r="A77" s="2"/>
      <c r="B77" s="122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87"/>
      <c r="T77" s="2"/>
      <c r="U77" s="118"/>
      <c r="V77" s="117"/>
      <c r="W77" s="254"/>
      <c r="X77" s="255"/>
      <c r="Y77" s="256"/>
      <c r="Z77" s="256"/>
      <c r="AA77" s="256"/>
      <c r="AB77" s="97"/>
      <c r="AC77" s="96"/>
      <c r="AD77" s="96"/>
      <c r="AE77" s="96"/>
      <c r="AF77" s="96"/>
      <c r="AG77" s="96"/>
      <c r="AH77" s="96"/>
      <c r="AI77" s="104"/>
      <c r="AJ77" s="104"/>
      <c r="AK77" s="104"/>
      <c r="AL77" s="104"/>
      <c r="AM77" s="104"/>
      <c r="AN77" s="3"/>
      <c r="AO77" s="136"/>
      <c r="AP77" s="47"/>
      <c r="AQ77" s="136"/>
      <c r="AR77" s="136"/>
      <c r="AS77" s="47"/>
      <c r="AT77" s="136"/>
      <c r="AU77" s="136"/>
      <c r="AV77" s="47"/>
      <c r="AW77" s="136"/>
      <c r="AX77" s="3"/>
      <c r="AY77" s="3"/>
      <c r="AZ77" s="3"/>
    </row>
    <row r="78" spans="1:58" ht="18.75" x14ac:dyDescent="0.3">
      <c r="A78" s="2"/>
      <c r="B78" s="122"/>
      <c r="C78" s="103"/>
      <c r="D78" s="103"/>
      <c r="E78" s="275"/>
      <c r="F78" s="275"/>
      <c r="G78" s="103"/>
      <c r="H78" s="103"/>
      <c r="I78" s="103"/>
      <c r="J78" s="103"/>
      <c r="K78" s="103"/>
      <c r="L78" s="103"/>
      <c r="M78" s="185"/>
      <c r="N78" s="185"/>
      <c r="O78" s="185"/>
      <c r="P78" s="185"/>
      <c r="Q78" s="185"/>
      <c r="R78" s="185"/>
      <c r="S78" s="187"/>
      <c r="T78" s="2"/>
      <c r="U78" s="118"/>
      <c r="V78" s="117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3"/>
      <c r="AO78" s="136"/>
      <c r="AP78" s="47"/>
      <c r="AQ78" s="136"/>
      <c r="AR78" s="136"/>
      <c r="AS78" s="47"/>
      <c r="AT78" s="136"/>
      <c r="AU78" s="136"/>
      <c r="AV78" s="47"/>
      <c r="AW78" s="136"/>
      <c r="AX78" s="3"/>
      <c r="AY78" s="3"/>
      <c r="AZ78" s="3"/>
    </row>
    <row r="79" spans="1:58" ht="18.75" x14ac:dyDescent="0.3">
      <c r="A79" s="2"/>
      <c r="B79" s="122"/>
      <c r="C79" s="103"/>
      <c r="D79" s="103"/>
      <c r="E79" s="276"/>
      <c r="F79" s="276"/>
      <c r="G79" s="275"/>
      <c r="H79" s="275"/>
      <c r="I79" s="275"/>
      <c r="J79" s="275"/>
      <c r="K79" s="276"/>
      <c r="L79" s="276"/>
      <c r="M79" s="275"/>
      <c r="N79" s="275"/>
      <c r="O79" s="275"/>
      <c r="P79" s="275"/>
      <c r="Q79" s="276"/>
      <c r="R79" s="276"/>
      <c r="S79" s="187"/>
      <c r="T79" s="2"/>
      <c r="U79" s="118"/>
      <c r="V79" s="117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3"/>
      <c r="AO79" s="136"/>
      <c r="AP79" s="47"/>
      <c r="AQ79" s="136"/>
      <c r="AR79" s="136"/>
      <c r="AS79" s="47"/>
      <c r="AT79" s="136"/>
      <c r="AU79" s="136"/>
      <c r="AV79" s="47"/>
      <c r="AW79" s="136"/>
      <c r="AX79" s="3"/>
      <c r="AY79" s="3"/>
      <c r="AZ79" s="3"/>
    </row>
    <row r="80" spans="1:58" ht="18.75" x14ac:dyDescent="0.3">
      <c r="A80" s="2"/>
      <c r="B80" s="122"/>
      <c r="C80" s="103"/>
      <c r="D80" s="103"/>
      <c r="E80" s="276"/>
      <c r="F80" s="276"/>
      <c r="G80" s="103"/>
      <c r="H80" s="103"/>
      <c r="I80" s="275"/>
      <c r="J80" s="275"/>
      <c r="K80" s="276"/>
      <c r="L80" s="276"/>
      <c r="M80" s="103"/>
      <c r="N80" s="103"/>
      <c r="O80" s="275"/>
      <c r="P80" s="275"/>
      <c r="Q80" s="276"/>
      <c r="R80" s="276"/>
      <c r="S80" s="187"/>
      <c r="T80" s="2"/>
      <c r="U80" s="118"/>
      <c r="V80" s="117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3"/>
      <c r="AO80" s="136"/>
      <c r="AP80" s="47"/>
      <c r="AQ80" s="136"/>
      <c r="AR80" s="136"/>
      <c r="AS80" s="47"/>
      <c r="AT80" s="136"/>
      <c r="AU80" s="136"/>
      <c r="AV80" s="47"/>
      <c r="AW80" s="136"/>
      <c r="AX80" s="3"/>
      <c r="AY80" s="3"/>
      <c r="AZ80" s="3"/>
    </row>
    <row r="81" spans="1:53" ht="18.75" x14ac:dyDescent="0.3">
      <c r="A81" s="2"/>
      <c r="B81" s="122"/>
      <c r="C81" s="103"/>
      <c r="D81" s="103"/>
      <c r="E81" s="187"/>
      <c r="F81" s="187"/>
      <c r="G81" s="185"/>
      <c r="H81" s="185"/>
      <c r="I81" s="185"/>
      <c r="J81" s="185"/>
      <c r="K81" s="187"/>
      <c r="L81" s="187"/>
      <c r="M81" s="185"/>
      <c r="N81" s="185"/>
      <c r="O81" s="103"/>
      <c r="P81" s="103"/>
      <c r="Q81" s="103"/>
      <c r="R81" s="103"/>
      <c r="S81" s="187"/>
      <c r="T81" s="2"/>
      <c r="U81" s="590" t="s">
        <v>134</v>
      </c>
      <c r="V81" s="590"/>
      <c r="W81" s="590"/>
      <c r="X81" s="560" t="s">
        <v>135</v>
      </c>
      <c r="Y81" s="560"/>
      <c r="Z81" s="560"/>
      <c r="AA81" s="560"/>
      <c r="AB81" s="117"/>
      <c r="AC81" s="117"/>
      <c r="AD81" s="121"/>
      <c r="AE81" s="121"/>
      <c r="AF81" s="116"/>
      <c r="AG81" s="117"/>
      <c r="AH81" s="117"/>
      <c r="AI81" s="121"/>
      <c r="AJ81" s="121"/>
      <c r="AK81" s="117"/>
      <c r="AL81" s="117"/>
      <c r="AM81" s="117"/>
      <c r="AN81" s="3"/>
      <c r="AO81" s="590" t="s">
        <v>134</v>
      </c>
      <c r="AP81" s="590"/>
      <c r="AQ81" s="590"/>
      <c r="AR81" s="590"/>
      <c r="AS81" s="560" t="s">
        <v>142</v>
      </c>
      <c r="AT81" s="560"/>
      <c r="AU81" s="560"/>
      <c r="AV81" s="560"/>
      <c r="AW81" s="53"/>
      <c r="AX81" s="3"/>
      <c r="AY81" s="3"/>
      <c r="AZ81" s="3"/>
    </row>
    <row r="82" spans="1:53" ht="18.75" x14ac:dyDescent="0.3">
      <c r="A82" s="2"/>
      <c r="B82" s="122"/>
      <c r="C82" s="138"/>
      <c r="D82" s="138"/>
      <c r="E82" s="138"/>
      <c r="F82" s="138"/>
      <c r="G82" s="138"/>
      <c r="H82" s="184"/>
      <c r="I82" s="184"/>
      <c r="J82" s="184"/>
      <c r="K82" s="122"/>
      <c r="L82" s="103"/>
      <c r="M82" s="103"/>
      <c r="N82" s="187"/>
      <c r="O82" s="187"/>
      <c r="P82" s="122"/>
      <c r="Q82" s="122"/>
      <c r="R82" s="122"/>
      <c r="S82" s="122"/>
      <c r="T82" s="2"/>
      <c r="U82" s="181"/>
      <c r="V82" s="116"/>
      <c r="W82" s="119"/>
      <c r="X82" s="119"/>
      <c r="Y82" s="119"/>
      <c r="Z82" s="119"/>
      <c r="AA82" s="119"/>
      <c r="AB82" s="119"/>
      <c r="AC82" s="119"/>
      <c r="AD82" s="119"/>
      <c r="AE82" s="119"/>
      <c r="AF82" s="119"/>
      <c r="AG82" s="119"/>
      <c r="AH82" s="119"/>
      <c r="AI82" s="119"/>
      <c r="AJ82" s="119"/>
      <c r="AK82" s="119"/>
      <c r="AL82" s="119"/>
      <c r="AM82" s="119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3"/>
      <c r="AY82" s="3"/>
      <c r="AZ82" s="3"/>
    </row>
    <row r="83" spans="1:53" ht="18.75" x14ac:dyDescent="0.3">
      <c r="A83" s="2"/>
      <c r="B83" s="2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22"/>
      <c r="S83" s="2"/>
      <c r="T83" s="2"/>
      <c r="U83" s="591" t="s">
        <v>20</v>
      </c>
      <c r="V83" s="172"/>
      <c r="W83" s="593" t="s">
        <v>119</v>
      </c>
      <c r="X83" s="593"/>
      <c r="Y83" s="593"/>
      <c r="Z83" s="593"/>
      <c r="AA83" s="593"/>
      <c r="AB83" s="593"/>
      <c r="AC83" s="593"/>
      <c r="AD83" s="593"/>
      <c r="AE83" s="593"/>
      <c r="AF83" s="593"/>
      <c r="AG83" s="593"/>
      <c r="AH83" s="593"/>
      <c r="AI83" s="593"/>
      <c r="AJ83" s="593"/>
      <c r="AK83" s="593"/>
      <c r="AL83" s="593"/>
      <c r="AM83" s="593"/>
      <c r="AN83" s="48"/>
      <c r="AO83" s="628" t="s">
        <v>20</v>
      </c>
      <c r="AP83" s="629"/>
      <c r="AQ83" s="621"/>
      <c r="AR83" s="626" t="s">
        <v>118</v>
      </c>
      <c r="AS83" s="561"/>
      <c r="AT83" s="561"/>
      <c r="AU83" s="561"/>
      <c r="AV83" s="561"/>
      <c r="AW83" s="561"/>
      <c r="AX83" s="561"/>
      <c r="AY83" s="561"/>
      <c r="AZ83" s="561"/>
      <c r="BA83" s="562"/>
    </row>
    <row r="84" spans="1:53" ht="18.75" x14ac:dyDescent="0.3">
      <c r="A84" s="2"/>
      <c r="B84" s="2"/>
      <c r="C84" s="275"/>
      <c r="D84" s="275"/>
      <c r="E84" s="103"/>
      <c r="F84" s="103"/>
      <c r="G84" s="103"/>
      <c r="H84" s="103"/>
      <c r="I84" s="103"/>
      <c r="J84" s="103"/>
      <c r="K84" s="185"/>
      <c r="L84" s="185"/>
      <c r="M84" s="185"/>
      <c r="N84" s="185"/>
      <c r="O84" s="185"/>
      <c r="P84" s="185"/>
      <c r="Q84" s="2"/>
      <c r="R84" s="2"/>
      <c r="S84" s="2"/>
      <c r="T84" s="2"/>
      <c r="U84" s="592"/>
      <c r="V84" s="82" t="s">
        <v>19</v>
      </c>
      <c r="W84" s="564" t="s">
        <v>137</v>
      </c>
      <c r="X84" s="564"/>
      <c r="Y84" s="564"/>
      <c r="Z84" s="564"/>
      <c r="AA84" s="564"/>
      <c r="AB84" s="564"/>
      <c r="AC84" s="564"/>
      <c r="AD84" s="564"/>
      <c r="AE84" s="564"/>
      <c r="AF84" s="564" t="s">
        <v>117</v>
      </c>
      <c r="AG84" s="564"/>
      <c r="AH84" s="564"/>
      <c r="AI84" s="564"/>
      <c r="AJ84" s="564"/>
      <c r="AK84" s="564"/>
      <c r="AL84" s="564"/>
      <c r="AM84" s="564"/>
      <c r="AN84" s="48"/>
      <c r="AO84" s="630"/>
      <c r="AP84" s="631"/>
      <c r="AQ84" s="632"/>
      <c r="AR84" s="626" t="s">
        <v>213</v>
      </c>
      <c r="AS84" s="562"/>
      <c r="AT84" s="626" t="s">
        <v>214</v>
      </c>
      <c r="AU84" s="561"/>
      <c r="AV84" s="561"/>
      <c r="AW84" s="561"/>
      <c r="AX84" s="593" t="s">
        <v>215</v>
      </c>
      <c r="AY84" s="593"/>
      <c r="AZ84" s="593"/>
      <c r="BA84" s="593"/>
    </row>
    <row r="85" spans="1:53" ht="18.75" x14ac:dyDescent="0.3">
      <c r="A85" s="2"/>
      <c r="B85" s="2"/>
      <c r="C85" s="276"/>
      <c r="D85" s="276"/>
      <c r="E85" s="275"/>
      <c r="F85" s="275"/>
      <c r="G85" s="275"/>
      <c r="H85" s="275"/>
      <c r="I85" s="275"/>
      <c r="J85" s="275"/>
      <c r="K85" s="275"/>
      <c r="L85" s="275"/>
      <c r="M85" s="275"/>
      <c r="N85" s="275"/>
      <c r="O85" s="275"/>
      <c r="P85" s="275"/>
      <c r="Q85" s="2"/>
      <c r="R85" s="2"/>
      <c r="S85" s="2"/>
      <c r="T85" s="2"/>
      <c r="U85" s="592"/>
      <c r="V85" s="16" t="s">
        <v>20</v>
      </c>
      <c r="W85" s="565" t="s">
        <v>133</v>
      </c>
      <c r="X85" s="565"/>
      <c r="Y85" s="565"/>
      <c r="Z85" s="565"/>
      <c r="AA85" s="566" t="s">
        <v>216</v>
      </c>
      <c r="AB85" s="565"/>
      <c r="AC85" s="565"/>
      <c r="AD85" s="567"/>
      <c r="AE85" s="49" t="s">
        <v>77</v>
      </c>
      <c r="AF85" s="587" t="s">
        <v>115</v>
      </c>
      <c r="AG85" s="587"/>
      <c r="AH85" s="587"/>
      <c r="AI85" s="587"/>
      <c r="AJ85" s="587"/>
      <c r="AK85" s="587"/>
      <c r="AL85" s="587"/>
      <c r="AM85" s="587"/>
      <c r="AN85" s="122"/>
      <c r="AO85" s="630"/>
      <c r="AP85" s="631"/>
      <c r="AQ85" s="632"/>
      <c r="AR85" s="200" t="s">
        <v>0</v>
      </c>
      <c r="AS85" s="126" t="s">
        <v>21</v>
      </c>
      <c r="AT85" s="123" t="s">
        <v>104</v>
      </c>
      <c r="AU85" s="640" t="s">
        <v>48</v>
      </c>
      <c r="AV85" s="638" t="s">
        <v>46</v>
      </c>
      <c r="AW85" s="126" t="s">
        <v>21</v>
      </c>
      <c r="AX85" s="131" t="s">
        <v>104</v>
      </c>
      <c r="AY85" s="638" t="s">
        <v>48</v>
      </c>
      <c r="AZ85" s="638" t="s">
        <v>46</v>
      </c>
      <c r="BA85" s="126" t="s">
        <v>21</v>
      </c>
    </row>
    <row r="86" spans="1:53" ht="18.75" x14ac:dyDescent="0.3">
      <c r="A86" s="2"/>
      <c r="B86" s="2"/>
      <c r="C86" s="276"/>
      <c r="D86" s="276"/>
      <c r="E86" s="103"/>
      <c r="F86" s="103"/>
      <c r="G86" s="275"/>
      <c r="H86" s="275"/>
      <c r="I86" s="275"/>
      <c r="J86" s="275"/>
      <c r="K86" s="103"/>
      <c r="L86" s="103"/>
      <c r="M86" s="275"/>
      <c r="N86" s="275"/>
      <c r="O86" s="275"/>
      <c r="P86" s="275"/>
      <c r="Q86" s="2"/>
      <c r="R86" s="2"/>
      <c r="S86" s="2"/>
      <c r="T86" s="2"/>
      <c r="U86" s="592"/>
      <c r="V86" s="16"/>
      <c r="W86" s="151" t="s">
        <v>51</v>
      </c>
      <c r="X86" s="137" t="s">
        <v>108</v>
      </c>
      <c r="Y86" s="576" t="s">
        <v>16</v>
      </c>
      <c r="Z86" s="49" t="s">
        <v>21</v>
      </c>
      <c r="AA86" s="576" t="s">
        <v>113</v>
      </c>
      <c r="AB86" s="576" t="s">
        <v>114</v>
      </c>
      <c r="AC86" s="616" t="s">
        <v>16</v>
      </c>
      <c r="AD86" s="137" t="s">
        <v>60</v>
      </c>
      <c r="AE86" s="82" t="s">
        <v>80</v>
      </c>
      <c r="AF86" s="578" t="s">
        <v>78</v>
      </c>
      <c r="AG86" s="578"/>
      <c r="AH86" s="578"/>
      <c r="AI86" s="578" t="s">
        <v>59</v>
      </c>
      <c r="AJ86" s="578"/>
      <c r="AK86" s="578"/>
      <c r="AL86" s="140" t="s">
        <v>16</v>
      </c>
      <c r="AM86" s="16" t="s">
        <v>60</v>
      </c>
      <c r="AN86" s="122"/>
      <c r="AO86" s="633"/>
      <c r="AP86" s="634"/>
      <c r="AQ86" s="622"/>
      <c r="AR86" s="201" t="s">
        <v>79</v>
      </c>
      <c r="AS86" s="197" t="s">
        <v>45</v>
      </c>
      <c r="AT86" s="106" t="s">
        <v>105</v>
      </c>
      <c r="AU86" s="641"/>
      <c r="AV86" s="639"/>
      <c r="AW86" s="197" t="s">
        <v>45</v>
      </c>
      <c r="AX86" s="198" t="s">
        <v>106</v>
      </c>
      <c r="AY86" s="639"/>
      <c r="AZ86" s="639"/>
      <c r="BA86" s="127" t="s">
        <v>45</v>
      </c>
    </row>
    <row r="87" spans="1:53" ht="18.75" x14ac:dyDescent="0.3">
      <c r="A87" s="2"/>
      <c r="B87" s="2"/>
      <c r="C87" s="187"/>
      <c r="D87" s="187"/>
      <c r="E87" s="185"/>
      <c r="F87" s="185"/>
      <c r="G87" s="185"/>
      <c r="H87" s="185"/>
      <c r="I87" s="187"/>
      <c r="J87" s="187"/>
      <c r="K87" s="185"/>
      <c r="L87" s="185"/>
      <c r="M87" s="185"/>
      <c r="N87" s="103"/>
      <c r="O87" s="187"/>
      <c r="P87" s="187"/>
      <c r="Q87" s="2"/>
      <c r="R87" s="2"/>
      <c r="S87" s="2"/>
      <c r="T87" s="2"/>
      <c r="U87" s="592"/>
      <c r="V87" s="173"/>
      <c r="W87" s="190" t="s">
        <v>20</v>
      </c>
      <c r="X87" s="16" t="s">
        <v>109</v>
      </c>
      <c r="Y87" s="594"/>
      <c r="Z87" s="82" t="s">
        <v>45</v>
      </c>
      <c r="AA87" s="594"/>
      <c r="AB87" s="594"/>
      <c r="AC87" s="617"/>
      <c r="AD87" s="16" t="s">
        <v>61</v>
      </c>
      <c r="AE87" s="83" t="s">
        <v>217</v>
      </c>
      <c r="AF87" s="49" t="s">
        <v>56</v>
      </c>
      <c r="AG87" s="49" t="s">
        <v>78</v>
      </c>
      <c r="AH87" s="156" t="s">
        <v>58</v>
      </c>
      <c r="AI87" s="49" t="s">
        <v>57</v>
      </c>
      <c r="AJ87" s="49" t="s">
        <v>59</v>
      </c>
      <c r="AK87" s="151" t="s">
        <v>58</v>
      </c>
      <c r="AL87" s="140" t="s">
        <v>58</v>
      </c>
      <c r="AM87" s="16" t="s">
        <v>61</v>
      </c>
      <c r="AN87" s="122"/>
      <c r="AO87" s="627" t="s">
        <v>4</v>
      </c>
      <c r="AP87" s="627"/>
      <c r="AQ87" s="627"/>
      <c r="AR87" s="194"/>
      <c r="AS87" s="194"/>
      <c r="AT87" s="194"/>
      <c r="AU87" s="202"/>
      <c r="AV87" s="194"/>
      <c r="AW87" s="205"/>
      <c r="AX87" s="195"/>
      <c r="AY87" s="202"/>
      <c r="AZ87" s="194"/>
      <c r="BA87" s="208"/>
    </row>
    <row r="88" spans="1:53" ht="18.7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191" t="s">
        <v>103</v>
      </c>
      <c r="V88" s="107"/>
      <c r="W88" s="194"/>
      <c r="X88" s="194"/>
      <c r="Y88" s="194"/>
      <c r="Z88" s="194"/>
      <c r="AA88" s="194"/>
      <c r="AB88" s="194"/>
      <c r="AC88" s="195"/>
      <c r="AD88" s="194"/>
      <c r="AE88" s="194"/>
      <c r="AF88" s="195"/>
      <c r="AG88" s="194"/>
      <c r="AH88" s="194"/>
      <c r="AI88" s="194"/>
      <c r="AJ88" s="194"/>
      <c r="AK88" s="194"/>
      <c r="AL88" s="194"/>
      <c r="AM88" s="194"/>
      <c r="AN88" s="122"/>
      <c r="AO88" s="611" t="s">
        <v>5</v>
      </c>
      <c r="AP88" s="611"/>
      <c r="AQ88" s="611"/>
      <c r="AR88" s="27"/>
      <c r="AS88" s="27"/>
      <c r="AT88" s="27"/>
      <c r="AU88" s="203"/>
      <c r="AV88" s="27"/>
      <c r="AW88" s="206"/>
      <c r="AX88" s="176"/>
      <c r="AY88" s="203"/>
      <c r="AZ88" s="27"/>
      <c r="BA88" s="209"/>
    </row>
    <row r="89" spans="1:53" ht="18.7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175" t="s">
        <v>36</v>
      </c>
      <c r="V89" s="109" t="s">
        <v>233</v>
      </c>
      <c r="W89" s="27">
        <v>0</v>
      </c>
      <c r="X89" s="27">
        <v>0</v>
      </c>
      <c r="Y89" s="26">
        <f>SUM(W89:X89)</f>
        <v>0</v>
      </c>
      <c r="Z89" s="26">
        <f>SUM(Y89*12)</f>
        <v>0</v>
      </c>
      <c r="AA89" s="27">
        <v>9740</v>
      </c>
      <c r="AB89" s="27">
        <v>49480</v>
      </c>
      <c r="AC89" s="169">
        <f>SUM(AA89:AB89)</f>
        <v>59220</v>
      </c>
      <c r="AD89" s="26">
        <f>SUM(AC89/2*12)</f>
        <v>355320</v>
      </c>
      <c r="AE89" s="217">
        <f>SUM(Z89+AD89)</f>
        <v>355320</v>
      </c>
      <c r="AF89" s="170">
        <f>SUM(AA89)</f>
        <v>9740</v>
      </c>
      <c r="AG89" s="27">
        <v>10250</v>
      </c>
      <c r="AH89" s="26">
        <f>SUM(AG89-AF89)</f>
        <v>510</v>
      </c>
      <c r="AI89" s="79">
        <f>SUM(AB89)</f>
        <v>49480</v>
      </c>
      <c r="AJ89" s="27">
        <v>47990</v>
      </c>
      <c r="AK89" s="26">
        <f>SUM(AI89-AJ89)</f>
        <v>1490</v>
      </c>
      <c r="AL89" s="26">
        <f>SUM(AH89+AK89)</f>
        <v>2000</v>
      </c>
      <c r="AM89" s="222">
        <f>SUM(AL89/2*12)</f>
        <v>12000</v>
      </c>
      <c r="AN89" s="122"/>
      <c r="AO89" s="612" t="s">
        <v>246</v>
      </c>
      <c r="AP89" s="612"/>
      <c r="AQ89" s="612"/>
      <c r="AR89" s="27">
        <v>15000</v>
      </c>
      <c r="AS89" s="78">
        <f>SUM(AR89*12)</f>
        <v>180000</v>
      </c>
      <c r="AT89" s="79">
        <f>SUM(AR89)</f>
        <v>15000</v>
      </c>
      <c r="AU89" s="134">
        <f>SUM(AT89*4/100)</f>
        <v>600</v>
      </c>
      <c r="AV89" s="27">
        <v>600</v>
      </c>
      <c r="AW89" s="222">
        <f>SUM(AV89*12)</f>
        <v>7200</v>
      </c>
      <c r="AX89" s="169">
        <f>SUM(AT89+AV89)</f>
        <v>15600</v>
      </c>
      <c r="AY89" s="134">
        <f>SUM(AX89*4/100)</f>
        <v>624</v>
      </c>
      <c r="AZ89" s="27">
        <v>630</v>
      </c>
      <c r="BA89" s="223">
        <f>SUM(AZ89*12)</f>
        <v>7560</v>
      </c>
    </row>
    <row r="90" spans="1:53" ht="18.7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175"/>
      <c r="V90" s="109"/>
      <c r="W90" s="27"/>
      <c r="X90" s="27"/>
      <c r="Y90" s="27"/>
      <c r="Z90" s="27"/>
      <c r="AA90" s="27"/>
      <c r="AB90" s="27"/>
      <c r="AC90" s="176"/>
      <c r="AD90" s="27"/>
      <c r="AE90" s="27"/>
      <c r="AF90" s="176"/>
      <c r="AG90" s="27"/>
      <c r="AH90" s="27"/>
      <c r="AI90" s="27"/>
      <c r="AJ90" s="27"/>
      <c r="AK90" s="27"/>
      <c r="AL90" s="27"/>
      <c r="AM90" s="27"/>
      <c r="AN90" s="122"/>
      <c r="AO90" s="611" t="s">
        <v>103</v>
      </c>
      <c r="AP90" s="611"/>
      <c r="AQ90" s="611"/>
      <c r="AR90" s="27"/>
      <c r="AS90" s="27"/>
      <c r="AT90" s="27"/>
      <c r="AU90" s="203"/>
      <c r="AV90" s="27"/>
      <c r="AW90" s="206"/>
      <c r="AX90" s="176"/>
      <c r="AY90" s="203"/>
      <c r="AZ90" s="27"/>
      <c r="BA90" s="209"/>
    </row>
    <row r="91" spans="1:53" ht="18.7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192" t="s">
        <v>14</v>
      </c>
      <c r="V91" s="109"/>
      <c r="W91" s="27"/>
      <c r="X91" s="27"/>
      <c r="Y91" s="27"/>
      <c r="Z91" s="27"/>
      <c r="AA91" s="27"/>
      <c r="AB91" s="27"/>
      <c r="AC91" s="176"/>
      <c r="AD91" s="27"/>
      <c r="AE91" s="27"/>
      <c r="AF91" s="176"/>
      <c r="AG91" s="27"/>
      <c r="AH91" s="27"/>
      <c r="AI91" s="27"/>
      <c r="AJ91" s="27"/>
      <c r="AK91" s="27"/>
      <c r="AL91" s="27"/>
      <c r="AM91" s="27"/>
      <c r="AN91" s="122"/>
      <c r="AO91" s="611" t="s">
        <v>5</v>
      </c>
      <c r="AP91" s="611"/>
      <c r="AQ91" s="611"/>
      <c r="AR91" s="41"/>
      <c r="AS91" s="41"/>
      <c r="AT91" s="41"/>
      <c r="AU91" s="204"/>
      <c r="AV91" s="155"/>
      <c r="AW91" s="207"/>
      <c r="AX91" s="199"/>
      <c r="AY91" s="204"/>
      <c r="AZ91" s="155"/>
      <c r="BA91" s="210"/>
    </row>
    <row r="92" spans="1:53" ht="18.7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175" t="s">
        <v>111</v>
      </c>
      <c r="V92" s="109" t="s">
        <v>243</v>
      </c>
      <c r="W92" s="27">
        <v>0</v>
      </c>
      <c r="X92" s="27">
        <v>0</v>
      </c>
      <c r="Y92" s="26">
        <f>SUM(W92:X92)</f>
        <v>0</v>
      </c>
      <c r="Z92" s="26">
        <f>SUM(Y92*12)</f>
        <v>0</v>
      </c>
      <c r="AA92" s="27">
        <v>8750</v>
      </c>
      <c r="AB92" s="27">
        <v>40900</v>
      </c>
      <c r="AC92" s="169">
        <f>SUM(AA92:AB92)</f>
        <v>49650</v>
      </c>
      <c r="AD92" s="26">
        <f>SUM(AC92/2*12)</f>
        <v>297900</v>
      </c>
      <c r="AE92" s="217">
        <f>SUM(Z92+AD92)</f>
        <v>297900</v>
      </c>
      <c r="AF92" s="170">
        <f>SUM(AA92)</f>
        <v>8750</v>
      </c>
      <c r="AG92" s="27">
        <v>9090</v>
      </c>
      <c r="AH92" s="26">
        <f>SUM(AG92-AF92)</f>
        <v>340</v>
      </c>
      <c r="AI92" s="79">
        <f>SUM(AB92)</f>
        <v>40900</v>
      </c>
      <c r="AJ92" s="27">
        <v>39620</v>
      </c>
      <c r="AK92" s="26">
        <f>SUM(AI92-AJ92)</f>
        <v>1280</v>
      </c>
      <c r="AL92" s="26">
        <f>SUM(AH92+AK92)</f>
        <v>1620</v>
      </c>
      <c r="AM92" s="222">
        <f>SUM(AL92/2*12)</f>
        <v>9720</v>
      </c>
      <c r="AN92" s="122"/>
      <c r="AO92" s="612" t="s">
        <v>112</v>
      </c>
      <c r="AP92" s="612"/>
      <c r="AQ92" s="612"/>
      <c r="AR92" s="27" t="s">
        <v>3</v>
      </c>
      <c r="AS92" s="27" t="s">
        <v>3</v>
      </c>
      <c r="AT92" s="27">
        <v>11500</v>
      </c>
      <c r="AU92" s="203" t="s">
        <v>3</v>
      </c>
      <c r="AV92" s="27" t="s">
        <v>3</v>
      </c>
      <c r="AW92" s="217">
        <f>SUM(AT92*12)</f>
        <v>138000</v>
      </c>
      <c r="AX92" s="79">
        <f>SUM(AT92)</f>
        <v>11500</v>
      </c>
      <c r="AY92" s="134">
        <f>SUM(AX92*4/100)</f>
        <v>460</v>
      </c>
      <c r="AZ92" s="27">
        <v>460</v>
      </c>
      <c r="BA92" s="222">
        <f>SUM(AZ92*12)</f>
        <v>5520</v>
      </c>
    </row>
    <row r="93" spans="1:53" ht="18.7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193"/>
      <c r="V93" s="112"/>
      <c r="W93" s="28"/>
      <c r="X93" s="28"/>
      <c r="Y93" s="28"/>
      <c r="Z93" s="28"/>
      <c r="AA93" s="28"/>
      <c r="AB93" s="28"/>
      <c r="AC93" s="196"/>
      <c r="AD93" s="28"/>
      <c r="AE93" s="28"/>
      <c r="AF93" s="196"/>
      <c r="AG93" s="28"/>
      <c r="AH93" s="28"/>
      <c r="AI93" s="28"/>
      <c r="AJ93" s="28"/>
      <c r="AK93" s="28"/>
      <c r="AL93" s="28"/>
      <c r="AM93" s="28"/>
      <c r="AN93" s="122"/>
      <c r="AO93" s="611" t="s">
        <v>14</v>
      </c>
      <c r="AP93" s="611"/>
      <c r="AQ93" s="611"/>
      <c r="AR93" s="25"/>
      <c r="AS93" s="43"/>
      <c r="AT93" s="43"/>
      <c r="AU93" s="211"/>
      <c r="AV93" s="27"/>
      <c r="AW93" s="206"/>
      <c r="AX93" s="27"/>
      <c r="AY93" s="211"/>
      <c r="AZ93" s="27"/>
      <c r="BA93" s="206"/>
    </row>
    <row r="94" spans="1:53" ht="18.7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118"/>
      <c r="V94" s="117"/>
      <c r="W94" s="104"/>
      <c r="X94" s="104"/>
      <c r="Y94" s="104"/>
      <c r="Z94" s="104"/>
      <c r="AA94" s="104"/>
      <c r="AB94" s="104"/>
      <c r="AC94" s="179"/>
      <c r="AD94" s="104"/>
      <c r="AE94" s="104"/>
      <c r="AF94" s="179"/>
      <c r="AG94" s="104"/>
      <c r="AH94" s="104"/>
      <c r="AI94" s="104"/>
      <c r="AJ94" s="104"/>
      <c r="AK94" s="104"/>
      <c r="AL94" s="104"/>
      <c r="AM94" s="104"/>
      <c r="AN94" s="122"/>
      <c r="AO94" s="611" t="s">
        <v>5</v>
      </c>
      <c r="AP94" s="611"/>
      <c r="AQ94" s="611"/>
      <c r="AR94" s="25"/>
      <c r="AS94" s="43"/>
      <c r="AT94" s="43"/>
      <c r="AU94" s="211"/>
      <c r="AV94" s="155"/>
      <c r="AW94" s="206"/>
      <c r="AX94" s="27"/>
      <c r="AY94" s="211"/>
      <c r="AZ94" s="27"/>
      <c r="BA94" s="206"/>
    </row>
    <row r="95" spans="1:53" ht="18.7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450"/>
      <c r="V95" s="450"/>
      <c r="W95" s="450"/>
      <c r="X95" s="451"/>
      <c r="Y95" s="451"/>
      <c r="Z95" s="451"/>
      <c r="AA95" s="451"/>
      <c r="AB95" s="104"/>
      <c r="AC95" s="179"/>
      <c r="AD95" s="104"/>
      <c r="AE95" s="104"/>
      <c r="AF95" s="179"/>
      <c r="AG95" s="104"/>
      <c r="AH95" s="104"/>
      <c r="AI95" s="104"/>
      <c r="AJ95" s="104"/>
      <c r="AK95" s="104"/>
      <c r="AL95" s="104"/>
      <c r="AM95" s="104"/>
      <c r="AN95" s="122"/>
      <c r="AO95" s="645" t="s">
        <v>9</v>
      </c>
      <c r="AP95" s="646"/>
      <c r="AQ95" s="647"/>
      <c r="AR95" s="27" t="s">
        <v>3</v>
      </c>
      <c r="AS95" s="27" t="s">
        <v>3</v>
      </c>
      <c r="AT95" s="176" t="s">
        <v>3</v>
      </c>
      <c r="AU95" s="176" t="s">
        <v>3</v>
      </c>
      <c r="AV95" s="176" t="s">
        <v>3</v>
      </c>
      <c r="AW95" s="176" t="s">
        <v>3</v>
      </c>
      <c r="AX95" s="176">
        <v>9000</v>
      </c>
      <c r="AY95" s="176" t="s">
        <v>3</v>
      </c>
      <c r="AZ95" s="176" t="s">
        <v>3</v>
      </c>
      <c r="BA95" s="486">
        <f>SUM(AX95*12)</f>
        <v>108000</v>
      </c>
    </row>
    <row r="96" spans="1:53" ht="18.7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118"/>
      <c r="V96" s="117"/>
      <c r="W96" s="104"/>
      <c r="X96" s="104"/>
      <c r="Y96" s="104"/>
      <c r="Z96" s="104"/>
      <c r="AA96" s="104"/>
      <c r="AB96" s="104"/>
      <c r="AC96" s="179"/>
      <c r="AD96" s="104"/>
      <c r="AE96" s="104"/>
      <c r="AF96" s="179"/>
      <c r="AG96" s="104"/>
      <c r="AH96" s="104"/>
      <c r="AI96" s="104"/>
      <c r="AJ96" s="104"/>
      <c r="AK96" s="104"/>
      <c r="AL96" s="104"/>
      <c r="AM96" s="104"/>
      <c r="AN96" s="122"/>
      <c r="AO96" s="642"/>
      <c r="AP96" s="643"/>
      <c r="AQ96" s="644"/>
      <c r="AR96" s="212"/>
      <c r="AS96" s="212"/>
      <c r="AT96" s="212"/>
      <c r="AU96" s="213"/>
      <c r="AV96" s="214"/>
      <c r="AW96" s="215"/>
      <c r="AX96" s="214"/>
      <c r="AY96" s="213"/>
      <c r="AZ96" s="214"/>
      <c r="BA96" s="215"/>
    </row>
    <row r="97" spans="1:46" ht="18.7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181"/>
      <c r="V97" s="117"/>
      <c r="W97" s="119"/>
      <c r="X97" s="119"/>
      <c r="Y97" s="119"/>
      <c r="Z97" s="119"/>
      <c r="AA97" s="119"/>
      <c r="AB97" s="119"/>
      <c r="AC97" s="432"/>
      <c r="AD97" s="648" t="s">
        <v>184</v>
      </c>
      <c r="AE97" s="648"/>
      <c r="AF97" s="648"/>
      <c r="AG97" s="648"/>
      <c r="AH97" s="648"/>
      <c r="AI97" s="648"/>
      <c r="AJ97" s="648"/>
      <c r="AK97" s="648"/>
      <c r="AL97" s="648"/>
      <c r="AM97" s="104"/>
      <c r="AN97" s="122"/>
    </row>
    <row r="98" spans="1:46" ht="18.7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120"/>
      <c r="V98" s="140"/>
      <c r="W98" s="2"/>
      <c r="X98" s="2"/>
      <c r="Y98" s="2"/>
      <c r="Z98" s="2"/>
      <c r="AA98" s="122"/>
      <c r="AB98" s="122"/>
      <c r="AC98" s="122"/>
      <c r="AD98" s="140" t="s">
        <v>83</v>
      </c>
      <c r="AE98" s="129"/>
      <c r="AF98" s="568" t="s">
        <v>92</v>
      </c>
      <c r="AG98" s="569"/>
      <c r="AH98" s="569"/>
      <c r="AI98" s="569"/>
      <c r="AJ98" s="569"/>
      <c r="AK98" s="569"/>
      <c r="AL98" s="569"/>
      <c r="AM98" s="569"/>
      <c r="AN98" s="569"/>
    </row>
    <row r="99" spans="1:46" ht="18.7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96"/>
      <c r="T99" s="96"/>
      <c r="U99" s="96"/>
      <c r="V99" s="96"/>
      <c r="W99" s="96"/>
      <c r="X99" s="96"/>
      <c r="Y99" s="96"/>
      <c r="Z99" s="96"/>
      <c r="AA99" s="2"/>
      <c r="AB99" s="2"/>
      <c r="AC99" s="2"/>
      <c r="AD99" s="140" t="s">
        <v>83</v>
      </c>
      <c r="AE99" s="454"/>
      <c r="AF99" s="568" t="s">
        <v>93</v>
      </c>
      <c r="AG99" s="569"/>
      <c r="AH99" s="569"/>
      <c r="AI99" s="569"/>
      <c r="AJ99" s="569"/>
      <c r="AK99" s="569"/>
      <c r="AL99" s="569"/>
      <c r="AM99" s="569"/>
      <c r="AN99" s="569"/>
    </row>
    <row r="100" spans="1:46" ht="18.7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140" t="s">
        <v>83</v>
      </c>
      <c r="AE100" s="128"/>
      <c r="AF100" s="572" t="s">
        <v>88</v>
      </c>
      <c r="AG100" s="573"/>
      <c r="AH100" s="128"/>
      <c r="AI100" s="568" t="s">
        <v>198</v>
      </c>
      <c r="AJ100" s="569"/>
      <c r="AK100" s="569"/>
      <c r="AL100" s="569"/>
      <c r="AM100" s="569"/>
      <c r="AN100" s="569"/>
      <c r="AO100" s="569"/>
      <c r="AP100" s="569"/>
      <c r="AQ100" s="569"/>
      <c r="AR100" s="569"/>
      <c r="AS100" s="569"/>
      <c r="AT100" s="569"/>
    </row>
    <row r="101" spans="1:46" ht="18.7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145"/>
      <c r="V101" s="96"/>
      <c r="W101" s="96"/>
      <c r="X101" s="96"/>
      <c r="Y101" s="96"/>
      <c r="Z101" s="96"/>
      <c r="AA101" s="96"/>
      <c r="AB101" s="96"/>
      <c r="AC101" s="96"/>
      <c r="AD101" s="140" t="s">
        <v>83</v>
      </c>
      <c r="AE101" s="130"/>
      <c r="AF101" s="572" t="s">
        <v>88</v>
      </c>
      <c r="AG101" s="573"/>
      <c r="AH101" s="130"/>
      <c r="AI101" s="568" t="s">
        <v>197</v>
      </c>
      <c r="AJ101" s="569"/>
      <c r="AK101" s="569"/>
      <c r="AL101" s="569"/>
      <c r="AM101" s="569"/>
      <c r="AN101" s="569"/>
      <c r="AO101" s="569"/>
      <c r="AP101" s="569"/>
      <c r="AQ101" s="569"/>
      <c r="AR101" s="569"/>
      <c r="AS101" s="569"/>
      <c r="AT101" s="569"/>
    </row>
    <row r="102" spans="1:46" ht="18.7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96"/>
      <c r="W102" s="96"/>
      <c r="X102" s="96"/>
      <c r="Y102" s="96"/>
      <c r="Z102" s="96"/>
      <c r="AA102" s="96"/>
      <c r="AB102" s="96"/>
      <c r="AC102" s="96"/>
      <c r="AD102" s="140" t="s">
        <v>83</v>
      </c>
      <c r="AE102" s="252"/>
      <c r="AF102" s="253" t="s">
        <v>98</v>
      </c>
      <c r="AG102" s="216"/>
      <c r="AH102" s="216"/>
      <c r="AI102" s="96"/>
      <c r="AJ102" s="2"/>
      <c r="AK102" s="2"/>
      <c r="AL102" s="2"/>
      <c r="AM102" s="2"/>
      <c r="AN102" s="2"/>
    </row>
    <row r="103" spans="1:46" ht="18.7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2"/>
      <c r="AK103" s="2"/>
      <c r="AL103" s="2"/>
      <c r="AM103" s="2"/>
      <c r="AN103" s="2"/>
    </row>
    <row r="104" spans="1:46" ht="18.7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6" ht="18.7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6" ht="18.7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6" ht="18.7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6" ht="18.7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6" ht="18.7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6" ht="18.7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6" ht="18.7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6" ht="18.7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ht="18.7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ht="18.7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ht="18.7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ht="18.7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ht="18.7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ht="18.7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ht="18.7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ht="18.7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ht="18.7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ht="18.7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ht="18.7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ht="18.7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ht="18.7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ht="18.7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ht="18.7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ht="18.7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18.7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18.7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18.7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18.7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18.7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18.7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18.7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18.7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18.7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18.7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18.7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18.7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18.7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18.7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18.7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18.7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18.7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18.7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18.7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18.75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18.75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18.75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18.75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18.75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18.75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18.75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18.75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18.75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18.75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18.7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18.75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18.75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18.75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18.75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18.75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18.75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18.75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18.75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18.75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18.75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18.75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18.75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18.75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18.75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18.75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18.75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18.75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18.75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18.75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18.75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18.75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18.75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18.75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18.75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18.75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18.75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18.75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18.75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18.75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18.75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18.75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18.75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18.75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18.75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18.75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18.75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18.75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18.75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18.75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18.75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18.75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18.75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18.75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18.75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18.75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18.75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18.75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18.75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18.75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18.75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18.75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18.75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18.75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18.75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18.75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18.75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18.75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18.75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18.75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18.75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18.75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18.75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18.75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18.75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18.75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18.75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18.75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18.75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18.75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18.75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18.75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18.75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18.75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18.75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18.75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18.75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18.75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18.75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18.75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18.75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18.75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18.75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18.75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18.75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18.75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18.75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18.75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18.75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18.75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18.75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18.75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18.75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18.75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18.75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18.75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18.75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18.75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18.75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18.75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18.75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18.75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18.75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18.75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18.75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18.75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18.75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18.75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18.75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18.75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18.75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18.75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18.75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18.75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18.75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18.75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18.75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18.75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18.75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18.75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18.75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18.75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18.75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18.75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18.75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18.75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18.75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18.75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18.75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18.75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18.75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18.75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18.75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18.75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18.75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18.75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18.75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18.75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18.75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18.75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18.75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18.75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18.75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18.75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18.75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18.75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18.75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18.75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18.75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18.75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18.75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18.75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18.75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18.75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18.75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18.75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18.75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18.75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18.75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18.75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18.75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18.75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18.75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18.75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18.75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18.75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18.75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18.75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18.75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18.75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18.75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18.75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18.75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18.75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18.75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18.75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18.75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18.75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18.75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18.75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18.75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18.75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18.75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18.75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18.75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18.75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18.75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18.75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18.75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18.75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18.75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18.75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18.75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18.75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18.75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18.75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18.75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18.75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18.75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18.75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18.75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18.75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18.75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18.75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18.75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18.75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18.75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18.75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18.75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18.75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18.75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18.75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18.75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18.75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18.75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18.75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18.75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18.75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18.75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18.75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18.75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18.75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18.75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18.75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18.75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18.75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18.75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18.75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18.75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18.75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18.75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18.75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18.75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18.75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18.75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18.75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18.75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18.75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18.75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18.75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18.75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18.75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18.75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18.75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18.75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18.75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18.75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18.75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18.75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18.75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18.75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18.75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18.75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18.75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18.75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18.75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18.75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18.75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18.75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18.75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18.75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18.75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18.75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18.75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18.75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18.75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18.75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18.75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18.75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18.75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18.75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18.75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18.75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18.75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18.75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18.75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18.75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18.75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18.75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18.75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18.75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18.75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18.75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18.75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18.75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18.75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18.75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18.75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18.75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18.75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18.75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18.75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18.75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18.75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18.75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18.75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18.75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18.75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18.75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18.75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18.75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18.75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18.75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18.75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18.75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18.75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18.75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18.75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18.75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18.75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18.75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18.75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18.75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18.75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18.75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18.75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18.75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18.75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18.75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18.75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18.75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18.75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18.75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18.75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18.75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18.75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18.75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18.75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18.75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18.75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18.75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18.75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18.75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18.75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18.75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18.75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18.75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18.75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18.75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18.75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18.75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18.75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18.75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18.75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18.75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18.75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18.75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18.75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18.75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18.75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18.75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18.75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18.75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18.75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18.75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18.75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18.75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18.75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18.75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18.75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18.75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18.75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18.75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18.75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18.75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18.75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18.75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18.75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18.75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18.75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18.75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18.75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18.75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18.75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18.75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18.75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18.75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18.75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18.75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18.75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18.75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18.75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18.75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18.75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18.75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18.75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18.75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18.75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18.75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18.75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18.75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18.75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18.75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18.75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18.75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18.75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18.75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18.75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18.75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18.75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18.75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18.75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18.75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18.75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18.75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18.75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18.75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18.75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18.75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18.75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18.75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18.75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18.75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18.75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18.75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18.75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18.75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18.75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18.75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18.75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18.75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18.75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18.75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18.75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18.75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18.75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18.75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18.75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18.75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18.75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18.75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18.75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18.75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18.75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18.75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18.75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18.75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18.75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18.75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18.75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18.75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18.75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18.75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18.75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18.75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18.75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18.75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18.75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18.75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18.75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18.75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18.75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18.75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18.75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18.75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18.75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18.75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18.75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18.75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18.75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18.75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18.75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18.75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18.75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18.75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18.75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18.75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18.75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18.75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18.75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18.75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18.75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18.75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18.75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18.75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18.75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18.75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18.75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18.75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18.75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18.75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18.75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18.75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18.75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18.75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18.75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18.75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18.75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18.75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18.75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18.75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18.75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18.75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18.75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18.75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18.75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18.75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18.75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18.75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18.75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18.75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18.75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18.75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18.75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18.75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18.75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18.75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18.75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18.75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18.75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18.75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18.75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18.75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18.75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18.75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18.75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18.75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18.75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18.75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18.75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18.75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18.75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18.75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18.75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18.75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18.75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18.75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18.75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18.75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18.75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18.75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18.75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18.75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18.75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18.75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18.75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18.75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18.75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18.75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18.75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18.75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18.75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18.75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18.75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18.75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18.75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18.75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18.75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18.75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18.75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18.75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18.75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18.75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18.75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18.75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18.75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18.75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18.75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18.75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18.75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18.75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18.75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18.75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18.75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18.75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18.75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18.75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18.75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18.75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18.75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18.75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18.75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18.75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18.75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18.75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18.75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18.75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18.75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18.75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18.75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18.75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18.75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18.75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18.75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18.75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18.75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18.75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18.75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18.75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18.75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18.75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18.75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18.75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18.75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18.75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18.75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18.75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18.75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18.75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18.75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18.75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18.75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18.75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18.75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18.75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18.75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18.75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18.75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18.75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18.75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18.75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18.75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18.75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18.75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18.75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18.75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18.75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18.75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18.75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18.75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18.75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18.75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18.75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18.75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18.75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18.75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18.75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18.75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18.75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18.75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18.75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18.75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18.75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18.75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18.75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18.75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18.75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18.75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18.75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18.75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18.75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18.75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18.75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18.75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18.75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18.75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18.75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18.75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18.75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18.75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18.75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18.75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18.75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18.75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18.75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18.75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18.75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18.75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18.75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18.75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18.75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18.75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18.75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18.75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18.75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18.75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18.75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18.75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18.75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18.75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18.75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18.75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</sheetData>
  <mergeCells count="202">
    <mergeCell ref="C76:E76"/>
    <mergeCell ref="F76:G76"/>
    <mergeCell ref="H76:K76"/>
    <mergeCell ref="L76:M76"/>
    <mergeCell ref="N76:O76"/>
    <mergeCell ref="N73:O73"/>
    <mergeCell ref="C74:E74"/>
    <mergeCell ref="F74:G74"/>
    <mergeCell ref="H74:K74"/>
    <mergeCell ref="L74:M74"/>
    <mergeCell ref="N74:O74"/>
    <mergeCell ref="C75:E75"/>
    <mergeCell ref="F75:G75"/>
    <mergeCell ref="H75:K75"/>
    <mergeCell ref="L75:M75"/>
    <mergeCell ref="N75:O75"/>
    <mergeCell ref="B2:F2"/>
    <mergeCell ref="N71:O71"/>
    <mergeCell ref="N72:O72"/>
    <mergeCell ref="L71:M72"/>
    <mergeCell ref="H71:K71"/>
    <mergeCell ref="H72:K72"/>
    <mergeCell ref="F71:G72"/>
    <mergeCell ref="C71:E72"/>
    <mergeCell ref="C69:O69"/>
    <mergeCell ref="AO96:AQ96"/>
    <mergeCell ref="AO95:AQ95"/>
    <mergeCell ref="AF100:AG100"/>
    <mergeCell ref="AF101:AG101"/>
    <mergeCell ref="AI100:AT100"/>
    <mergeCell ref="AI101:AT101"/>
    <mergeCell ref="AF99:AN99"/>
    <mergeCell ref="AF98:AN98"/>
    <mergeCell ref="AD97:AL97"/>
    <mergeCell ref="AO87:AQ87"/>
    <mergeCell ref="AO88:AQ88"/>
    <mergeCell ref="AU74:AZ74"/>
    <mergeCell ref="AQ75:AS75"/>
    <mergeCell ref="AU75:BB75"/>
    <mergeCell ref="AU76:AZ76"/>
    <mergeCell ref="AC73:AH73"/>
    <mergeCell ref="AT84:AW84"/>
    <mergeCell ref="AX84:BA84"/>
    <mergeCell ref="AO89:AQ89"/>
    <mergeCell ref="AQ50:AZ50"/>
    <mergeCell ref="AQ51:AZ51"/>
    <mergeCell ref="AQ52:AS52"/>
    <mergeCell ref="AU52:AZ52"/>
    <mergeCell ref="AQ53:AS53"/>
    <mergeCell ref="AU53:AZ53"/>
    <mergeCell ref="AQ54:AS54"/>
    <mergeCell ref="AU54:AZ54"/>
    <mergeCell ref="AQ55:AS55"/>
    <mergeCell ref="AU55:AZ55"/>
    <mergeCell ref="AQ72:AZ72"/>
    <mergeCell ref="AQ73:AZ73"/>
    <mergeCell ref="AZ63:AZ64"/>
    <mergeCell ref="AR84:AS84"/>
    <mergeCell ref="AV85:AV86"/>
    <mergeCell ref="AZ85:AZ86"/>
    <mergeCell ref="AU85:AU86"/>
    <mergeCell ref="AY85:AY86"/>
    <mergeCell ref="AO81:AR81"/>
    <mergeCell ref="AS81:AV81"/>
    <mergeCell ref="AO83:AQ86"/>
    <mergeCell ref="AY63:AY64"/>
    <mergeCell ref="AT62:AW62"/>
    <mergeCell ref="W5:AA5"/>
    <mergeCell ref="AB5:AM5"/>
    <mergeCell ref="G6:I6"/>
    <mergeCell ref="P4:R4"/>
    <mergeCell ref="G4:I4"/>
    <mergeCell ref="W3:AJ3"/>
    <mergeCell ref="AO3:AR3"/>
    <mergeCell ref="AS3:AW3"/>
    <mergeCell ref="U3:V3"/>
    <mergeCell ref="U5:U7"/>
    <mergeCell ref="S4:S7"/>
    <mergeCell ref="BB62:BE62"/>
    <mergeCell ref="BC63:BC64"/>
    <mergeCell ref="BD63:BD64"/>
    <mergeCell ref="AO6:AR6"/>
    <mergeCell ref="AS6:AV6"/>
    <mergeCell ref="AW6:AZ6"/>
    <mergeCell ref="AO5:AZ5"/>
    <mergeCell ref="AT61:BE61"/>
    <mergeCell ref="AR83:BA83"/>
    <mergeCell ref="AO58:AT58"/>
    <mergeCell ref="AU58:AX58"/>
    <mergeCell ref="AO65:AQ65"/>
    <mergeCell ref="AO66:AQ66"/>
    <mergeCell ref="AO61:AQ64"/>
    <mergeCell ref="AO67:AQ67"/>
    <mergeCell ref="AO69:AQ69"/>
    <mergeCell ref="AO70:AQ70"/>
    <mergeCell ref="AU63:AU64"/>
    <mergeCell ref="AV63:AV64"/>
    <mergeCell ref="AO48:AQ48"/>
    <mergeCell ref="AX62:BA62"/>
    <mergeCell ref="AO90:AQ90"/>
    <mergeCell ref="AO91:AQ91"/>
    <mergeCell ref="AO92:AQ92"/>
    <mergeCell ref="AO93:AQ93"/>
    <mergeCell ref="AO94:AQ94"/>
    <mergeCell ref="AQ74:AS74"/>
    <mergeCell ref="AB6:AE6"/>
    <mergeCell ref="AF6:AI6"/>
    <mergeCell ref="AJ6:AM6"/>
    <mergeCell ref="Y50:AH50"/>
    <mergeCell ref="Y51:AH51"/>
    <mergeCell ref="AO68:AQ68"/>
    <mergeCell ref="AA86:AA87"/>
    <mergeCell ref="AB86:AB87"/>
    <mergeCell ref="AC86:AC87"/>
    <mergeCell ref="AF86:AH86"/>
    <mergeCell ref="AI86:AK86"/>
    <mergeCell ref="Y74:AA74"/>
    <mergeCell ref="AA63:AA64"/>
    <mergeCell ref="AB63:AB64"/>
    <mergeCell ref="AC63:AC64"/>
    <mergeCell ref="AF63:AH63"/>
    <mergeCell ref="Y52:AA52"/>
    <mergeCell ref="Y53:AA53"/>
    <mergeCell ref="A4:A7"/>
    <mergeCell ref="P6:R6"/>
    <mergeCell ref="G5:I5"/>
    <mergeCell ref="J5:L5"/>
    <mergeCell ref="E5:F5"/>
    <mergeCell ref="E6:F6"/>
    <mergeCell ref="M6:O6"/>
    <mergeCell ref="P5:R5"/>
    <mergeCell ref="C56:O56"/>
    <mergeCell ref="B4:B7"/>
    <mergeCell ref="M5:O5"/>
    <mergeCell ref="B48:O48"/>
    <mergeCell ref="B49:O49"/>
    <mergeCell ref="E4:F4"/>
    <mergeCell ref="J4:L4"/>
    <mergeCell ref="J6:L6"/>
    <mergeCell ref="M4:O4"/>
    <mergeCell ref="C54:M54"/>
    <mergeCell ref="C55:M55"/>
    <mergeCell ref="B50:O50"/>
    <mergeCell ref="C53:M53"/>
    <mergeCell ref="U81:W81"/>
    <mergeCell ref="U83:U87"/>
    <mergeCell ref="W83:AM83"/>
    <mergeCell ref="W84:AE84"/>
    <mergeCell ref="AF84:AM84"/>
    <mergeCell ref="W85:Z85"/>
    <mergeCell ref="AA85:AD85"/>
    <mergeCell ref="AF85:AM85"/>
    <mergeCell ref="Y86:Y87"/>
    <mergeCell ref="X81:AA81"/>
    <mergeCell ref="Y63:Y64"/>
    <mergeCell ref="AI63:AK63"/>
    <mergeCell ref="AC75:AH75"/>
    <mergeCell ref="Y76:AA76"/>
    <mergeCell ref="AC76:AH76"/>
    <mergeCell ref="Y71:AH71"/>
    <mergeCell ref="Y72:AH72"/>
    <mergeCell ref="Y73:AA73"/>
    <mergeCell ref="E67:G67"/>
    <mergeCell ref="E65:F65"/>
    <mergeCell ref="E66:F66"/>
    <mergeCell ref="H65:S65"/>
    <mergeCell ref="H66:S66"/>
    <mergeCell ref="E64:F64"/>
    <mergeCell ref="H63:S63"/>
    <mergeCell ref="H64:S64"/>
    <mergeCell ref="E63:F63"/>
    <mergeCell ref="U60:U64"/>
    <mergeCell ref="AF62:AM62"/>
    <mergeCell ref="AC74:AJ74"/>
    <mergeCell ref="C73:E73"/>
    <mergeCell ref="F73:G73"/>
    <mergeCell ref="H73:K73"/>
    <mergeCell ref="L73:M73"/>
    <mergeCell ref="W48:AH48"/>
    <mergeCell ref="U48:V48"/>
    <mergeCell ref="W60:AM60"/>
    <mergeCell ref="W61:AE61"/>
    <mergeCell ref="AF61:AM61"/>
    <mergeCell ref="W62:Z62"/>
    <mergeCell ref="AA62:AD62"/>
    <mergeCell ref="E58:S58"/>
    <mergeCell ref="H62:S62"/>
    <mergeCell ref="H61:S61"/>
    <mergeCell ref="H60:S60"/>
    <mergeCell ref="H59:S59"/>
    <mergeCell ref="E62:F62"/>
    <mergeCell ref="E61:F61"/>
    <mergeCell ref="E60:F60"/>
    <mergeCell ref="E59:F59"/>
    <mergeCell ref="Y58:AB58"/>
    <mergeCell ref="U58:X58"/>
    <mergeCell ref="Y54:AA54"/>
    <mergeCell ref="AC53:AH53"/>
    <mergeCell ref="AC52:AH52"/>
    <mergeCell ref="AC54:AH54"/>
    <mergeCell ref="AC55:AH55"/>
    <mergeCell ref="Y55:AA55"/>
  </mergeCells>
  <pageMargins left="0.43307086614173229" right="0.43307086614173229" top="0.55118110236220474" bottom="0.55118110236220474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63"/>
  <sheetViews>
    <sheetView topLeftCell="A37" workbookViewId="0">
      <selection activeCell="P47" sqref="P47"/>
    </sheetView>
  </sheetViews>
  <sheetFormatPr defaultRowHeight="14.25" x14ac:dyDescent="0.2"/>
  <cols>
    <col min="1" max="1" width="3.125" customWidth="1"/>
    <col min="2" max="2" width="20.875" customWidth="1"/>
    <col min="3" max="3" width="4.875" customWidth="1"/>
    <col min="4" max="4" width="4.625" customWidth="1"/>
    <col min="5" max="5" width="5.5" customWidth="1"/>
    <col min="6" max="6" width="8.375" customWidth="1"/>
    <col min="7" max="9" width="4.75" customWidth="1"/>
    <col min="10" max="12" width="4.25" customWidth="1"/>
    <col min="13" max="15" width="7.625" customWidth="1"/>
    <col min="16" max="18" width="8.5" customWidth="1"/>
    <col min="19" max="19" width="6.5" customWidth="1"/>
    <col min="21" max="21" width="22.25" customWidth="1"/>
    <col min="22" max="22" width="5.5" customWidth="1"/>
    <col min="23" max="23" width="7.75" customWidth="1"/>
    <col min="24" max="24" width="7" customWidth="1"/>
    <col min="25" max="25" width="8.625" customWidth="1"/>
    <col min="26" max="26" width="8.5" customWidth="1"/>
    <col min="27" max="28" width="7.25" customWidth="1"/>
    <col min="29" max="29" width="7" customWidth="1"/>
    <col min="30" max="30" width="7.75" customWidth="1"/>
    <col min="31" max="32" width="6.875" customWidth="1"/>
    <col min="33" max="33" width="7.25" customWidth="1"/>
    <col min="34" max="34" width="6.625" customWidth="1"/>
    <col min="35" max="35" width="6.875" customWidth="1"/>
    <col min="36" max="36" width="7.5" customWidth="1"/>
    <col min="37" max="37" width="7.25" customWidth="1"/>
    <col min="38" max="38" width="7.875" customWidth="1"/>
    <col min="39" max="39" width="7.75" customWidth="1"/>
    <col min="40" max="40" width="2.75" customWidth="1"/>
    <col min="41" max="41" width="9.375" customWidth="1"/>
    <col min="42" max="43" width="7.125" customWidth="1"/>
    <col min="44" max="44" width="9.375" customWidth="1"/>
    <col min="45" max="45" width="9.625" customWidth="1"/>
    <col min="46" max="46" width="8.25" customWidth="1"/>
    <col min="47" max="48" width="7.125" customWidth="1"/>
    <col min="49" max="49" width="9.625" customWidth="1"/>
    <col min="50" max="50" width="8" customWidth="1"/>
    <col min="51" max="51" width="7.25" customWidth="1"/>
    <col min="52" max="52" width="6.375" customWidth="1"/>
    <col min="53" max="53" width="7" customWidth="1"/>
    <col min="54" max="54" width="8.375" customWidth="1"/>
    <col min="55" max="55" width="6.625" customWidth="1"/>
    <col min="56" max="56" width="5.875" customWidth="1"/>
    <col min="57" max="57" width="6.75" customWidth="1"/>
  </cols>
  <sheetData>
    <row r="1" spans="1:58" ht="18.7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8" ht="20.25" x14ac:dyDescent="0.3">
      <c r="A2" s="274"/>
      <c r="B2" s="649" t="s">
        <v>231</v>
      </c>
      <c r="C2" s="650"/>
      <c r="D2" s="650"/>
      <c r="E2" s="650"/>
      <c r="F2" s="651"/>
      <c r="G2" s="423" t="s">
        <v>107</v>
      </c>
      <c r="H2" s="423"/>
      <c r="I2" s="423"/>
      <c r="J2" s="274"/>
      <c r="K2" s="274"/>
      <c r="L2" s="27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8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715" t="s">
        <v>130</v>
      </c>
      <c r="V3" s="715"/>
      <c r="W3" s="560" t="s">
        <v>183</v>
      </c>
      <c r="X3" s="560"/>
      <c r="Y3" s="560"/>
      <c r="Z3" s="560"/>
      <c r="AA3" s="560"/>
      <c r="AB3" s="560"/>
      <c r="AC3" s="560"/>
      <c r="AD3" s="560"/>
      <c r="AE3" s="560"/>
      <c r="AF3" s="560"/>
      <c r="AG3" s="560"/>
      <c r="AH3" s="560"/>
      <c r="AI3" s="560"/>
      <c r="AJ3" s="560"/>
      <c r="AK3" s="62"/>
      <c r="AL3" s="62"/>
      <c r="AM3" s="62"/>
      <c r="AN3" s="62"/>
      <c r="AO3" s="715" t="s">
        <v>130</v>
      </c>
      <c r="AP3" s="715"/>
      <c r="AQ3" s="715"/>
      <c r="AR3" s="715"/>
      <c r="AS3" s="560" t="s">
        <v>131</v>
      </c>
      <c r="AT3" s="560"/>
      <c r="AU3" s="560"/>
      <c r="AV3" s="560"/>
      <c r="AW3" s="560"/>
      <c r="AX3" s="3"/>
      <c r="AY3" s="3"/>
      <c r="AZ3" s="3"/>
    </row>
    <row r="4" spans="1:58" ht="15.75" customHeight="1" x14ac:dyDescent="0.25">
      <c r="A4" s="722" t="s">
        <v>17</v>
      </c>
      <c r="B4" s="722" t="s">
        <v>18</v>
      </c>
      <c r="C4" s="278"/>
      <c r="D4" s="278"/>
      <c r="E4" s="728" t="s">
        <v>21</v>
      </c>
      <c r="F4" s="729"/>
      <c r="G4" s="728" t="s">
        <v>41</v>
      </c>
      <c r="H4" s="730"/>
      <c r="I4" s="729"/>
      <c r="J4" s="728" t="s">
        <v>25</v>
      </c>
      <c r="K4" s="730"/>
      <c r="L4" s="729"/>
      <c r="M4" s="728" t="s">
        <v>26</v>
      </c>
      <c r="N4" s="730"/>
      <c r="O4" s="729"/>
      <c r="P4" s="728"/>
      <c r="Q4" s="730"/>
      <c r="R4" s="729"/>
      <c r="S4" s="722" t="s">
        <v>1</v>
      </c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79"/>
      <c r="AE4" s="279"/>
      <c r="AF4" s="279"/>
      <c r="AG4" s="279"/>
      <c r="AH4" s="279"/>
      <c r="AI4" s="279"/>
      <c r="AJ4" s="279"/>
      <c r="AK4" s="279"/>
      <c r="AL4" s="279"/>
      <c r="AM4" s="279"/>
      <c r="AN4" s="279"/>
      <c r="AO4" s="279"/>
      <c r="AP4" s="279"/>
      <c r="AQ4" s="279"/>
      <c r="AR4" s="279"/>
      <c r="AS4" s="279"/>
      <c r="AT4" s="279"/>
      <c r="AU4" s="279"/>
      <c r="AV4" s="279"/>
      <c r="AW4" s="279"/>
      <c r="AX4" s="279"/>
      <c r="AY4" s="279"/>
      <c r="AZ4" s="279"/>
      <c r="BA4" s="280"/>
      <c r="BB4" s="280"/>
      <c r="BC4" s="280"/>
      <c r="BD4" s="280"/>
      <c r="BE4" s="280"/>
      <c r="BF4" s="280"/>
    </row>
    <row r="5" spans="1:58" ht="15.75" customHeight="1" x14ac:dyDescent="0.25">
      <c r="A5" s="723"/>
      <c r="B5" s="723"/>
      <c r="C5" s="281" t="s">
        <v>19</v>
      </c>
      <c r="D5" s="281" t="s">
        <v>21</v>
      </c>
      <c r="E5" s="731" t="s">
        <v>42</v>
      </c>
      <c r="F5" s="732"/>
      <c r="G5" s="731" t="s">
        <v>40</v>
      </c>
      <c r="H5" s="733"/>
      <c r="I5" s="732"/>
      <c r="J5" s="731" t="s">
        <v>2</v>
      </c>
      <c r="K5" s="733"/>
      <c r="L5" s="732"/>
      <c r="M5" s="731" t="s">
        <v>27</v>
      </c>
      <c r="N5" s="733"/>
      <c r="O5" s="732"/>
      <c r="P5" s="731" t="s">
        <v>28</v>
      </c>
      <c r="Q5" s="733"/>
      <c r="R5" s="732"/>
      <c r="S5" s="723"/>
      <c r="T5" s="279"/>
      <c r="U5" s="722" t="s">
        <v>20</v>
      </c>
      <c r="V5" s="460" t="s">
        <v>19</v>
      </c>
      <c r="W5" s="665" t="s">
        <v>138</v>
      </c>
      <c r="X5" s="666"/>
      <c r="Y5" s="666"/>
      <c r="Z5" s="666"/>
      <c r="AA5" s="714"/>
      <c r="AB5" s="665" t="s">
        <v>185</v>
      </c>
      <c r="AC5" s="666"/>
      <c r="AD5" s="666"/>
      <c r="AE5" s="666"/>
      <c r="AF5" s="666"/>
      <c r="AG5" s="666"/>
      <c r="AH5" s="666"/>
      <c r="AI5" s="666"/>
      <c r="AJ5" s="666"/>
      <c r="AK5" s="666"/>
      <c r="AL5" s="666"/>
      <c r="AM5" s="714"/>
      <c r="AN5" s="279"/>
      <c r="AO5" s="707" t="s">
        <v>186</v>
      </c>
      <c r="AP5" s="707"/>
      <c r="AQ5" s="707"/>
      <c r="AR5" s="707"/>
      <c r="AS5" s="707"/>
      <c r="AT5" s="707"/>
      <c r="AU5" s="707"/>
      <c r="AV5" s="707"/>
      <c r="AW5" s="707"/>
      <c r="AX5" s="707"/>
      <c r="AY5" s="707"/>
      <c r="AZ5" s="707"/>
      <c r="BA5" s="280"/>
      <c r="BB5" s="280"/>
      <c r="BC5" s="280"/>
      <c r="BD5" s="280"/>
      <c r="BE5" s="280"/>
      <c r="BF5" s="280"/>
    </row>
    <row r="6" spans="1:58" ht="15.75" customHeight="1" x14ac:dyDescent="0.25">
      <c r="A6" s="723"/>
      <c r="B6" s="723"/>
      <c r="C6" s="281" t="s">
        <v>20</v>
      </c>
      <c r="D6" s="281" t="s">
        <v>22</v>
      </c>
      <c r="E6" s="734" t="s">
        <v>39</v>
      </c>
      <c r="F6" s="735"/>
      <c r="G6" s="734" t="s">
        <v>232</v>
      </c>
      <c r="H6" s="736"/>
      <c r="I6" s="735"/>
      <c r="J6" s="734"/>
      <c r="K6" s="736"/>
      <c r="L6" s="735"/>
      <c r="M6" s="734"/>
      <c r="N6" s="736"/>
      <c r="O6" s="735"/>
      <c r="P6" s="734"/>
      <c r="Q6" s="736"/>
      <c r="R6" s="735"/>
      <c r="S6" s="723"/>
      <c r="T6" s="279"/>
      <c r="U6" s="723"/>
      <c r="V6" s="461" t="s">
        <v>20</v>
      </c>
      <c r="W6" s="460" t="s">
        <v>38</v>
      </c>
      <c r="X6" s="281" t="s">
        <v>51</v>
      </c>
      <c r="Y6" s="282" t="s">
        <v>139</v>
      </c>
      <c r="Z6" s="282" t="s">
        <v>16</v>
      </c>
      <c r="AA6" s="282" t="s">
        <v>16</v>
      </c>
      <c r="AB6" s="714">
        <v>2561</v>
      </c>
      <c r="AC6" s="707"/>
      <c r="AD6" s="707"/>
      <c r="AE6" s="707"/>
      <c r="AF6" s="707">
        <v>2562</v>
      </c>
      <c r="AG6" s="707"/>
      <c r="AH6" s="707"/>
      <c r="AI6" s="707"/>
      <c r="AJ6" s="707">
        <v>2563</v>
      </c>
      <c r="AK6" s="707"/>
      <c r="AL6" s="707"/>
      <c r="AM6" s="707"/>
      <c r="AN6" s="279"/>
      <c r="AO6" s="665">
        <v>2561</v>
      </c>
      <c r="AP6" s="666"/>
      <c r="AQ6" s="666"/>
      <c r="AR6" s="666"/>
      <c r="AS6" s="665">
        <v>2562</v>
      </c>
      <c r="AT6" s="666"/>
      <c r="AU6" s="666"/>
      <c r="AV6" s="666"/>
      <c r="AW6" s="707">
        <v>2562</v>
      </c>
      <c r="AX6" s="707"/>
      <c r="AY6" s="707"/>
      <c r="AZ6" s="707"/>
      <c r="BA6" s="280"/>
      <c r="BB6" s="280"/>
      <c r="BC6" s="280"/>
      <c r="BD6" s="280"/>
      <c r="BE6" s="280"/>
      <c r="BF6" s="280"/>
    </row>
    <row r="7" spans="1:58" ht="15.75" customHeight="1" x14ac:dyDescent="0.25">
      <c r="A7" s="724"/>
      <c r="B7" s="724"/>
      <c r="C7" s="283"/>
      <c r="D7" s="283"/>
      <c r="E7" s="422" t="s">
        <v>23</v>
      </c>
      <c r="F7" s="547" t="s">
        <v>24</v>
      </c>
      <c r="G7" s="547">
        <v>2561</v>
      </c>
      <c r="H7" s="547">
        <v>2562</v>
      </c>
      <c r="I7" s="547">
        <v>2563</v>
      </c>
      <c r="J7" s="547">
        <v>2561</v>
      </c>
      <c r="K7" s="547">
        <v>2562</v>
      </c>
      <c r="L7" s="547">
        <v>2563</v>
      </c>
      <c r="M7" s="547">
        <v>2561</v>
      </c>
      <c r="N7" s="547">
        <v>2562</v>
      </c>
      <c r="O7" s="547">
        <v>2563</v>
      </c>
      <c r="P7" s="547">
        <v>2561</v>
      </c>
      <c r="Q7" s="547">
        <v>2562</v>
      </c>
      <c r="R7" s="547">
        <v>2563</v>
      </c>
      <c r="S7" s="724"/>
      <c r="T7" s="279"/>
      <c r="U7" s="724"/>
      <c r="V7" s="461"/>
      <c r="W7" s="462" t="s">
        <v>39</v>
      </c>
      <c r="X7" s="284" t="s">
        <v>20</v>
      </c>
      <c r="Y7" s="285" t="s">
        <v>140</v>
      </c>
      <c r="Z7" s="285" t="s">
        <v>81</v>
      </c>
      <c r="AA7" s="282" t="s">
        <v>43</v>
      </c>
      <c r="AB7" s="463" t="s">
        <v>62</v>
      </c>
      <c r="AC7" s="278" t="s">
        <v>78</v>
      </c>
      <c r="AD7" s="278" t="s">
        <v>44</v>
      </c>
      <c r="AE7" s="278" t="s">
        <v>45</v>
      </c>
      <c r="AF7" s="463" t="s">
        <v>62</v>
      </c>
      <c r="AG7" s="278" t="s">
        <v>78</v>
      </c>
      <c r="AH7" s="278" t="s">
        <v>44</v>
      </c>
      <c r="AI7" s="278" t="s">
        <v>45</v>
      </c>
      <c r="AJ7" s="463" t="s">
        <v>62</v>
      </c>
      <c r="AK7" s="278" t="s">
        <v>78</v>
      </c>
      <c r="AL7" s="278" t="s">
        <v>44</v>
      </c>
      <c r="AM7" s="278" t="s">
        <v>45</v>
      </c>
      <c r="AN7" s="279"/>
      <c r="AO7" s="471" t="s">
        <v>47</v>
      </c>
      <c r="AP7" s="286" t="s">
        <v>212</v>
      </c>
      <c r="AQ7" s="471" t="s">
        <v>46</v>
      </c>
      <c r="AR7" s="471" t="s">
        <v>45</v>
      </c>
      <c r="AS7" s="471" t="s">
        <v>143</v>
      </c>
      <c r="AT7" s="286" t="s">
        <v>212</v>
      </c>
      <c r="AU7" s="471" t="s">
        <v>46</v>
      </c>
      <c r="AV7" s="471" t="s">
        <v>45</v>
      </c>
      <c r="AW7" s="471" t="s">
        <v>143</v>
      </c>
      <c r="AX7" s="286" t="s">
        <v>212</v>
      </c>
      <c r="AY7" s="471" t="s">
        <v>46</v>
      </c>
      <c r="AZ7" s="471" t="s">
        <v>45</v>
      </c>
      <c r="BA7" s="280"/>
      <c r="BB7" s="280"/>
      <c r="BC7" s="280"/>
      <c r="BD7" s="280"/>
      <c r="BE7" s="280"/>
      <c r="BF7" s="280"/>
    </row>
    <row r="8" spans="1:58" ht="15.75" x14ac:dyDescent="0.25">
      <c r="A8" s="489">
        <v>1</v>
      </c>
      <c r="B8" s="287" t="s">
        <v>63</v>
      </c>
      <c r="C8" s="288" t="s">
        <v>65</v>
      </c>
      <c r="D8" s="288">
        <v>1</v>
      </c>
      <c r="E8" s="288">
        <v>1</v>
      </c>
      <c r="F8" s="444">
        <f>SUM(AA8)</f>
        <v>470640</v>
      </c>
      <c r="G8" s="443">
        <v>1</v>
      </c>
      <c r="H8" s="443">
        <v>1</v>
      </c>
      <c r="I8" s="443">
        <v>1</v>
      </c>
      <c r="J8" s="443" t="s">
        <v>107</v>
      </c>
      <c r="K8" s="443" t="s">
        <v>3</v>
      </c>
      <c r="L8" s="443" t="s">
        <v>3</v>
      </c>
      <c r="M8" s="444">
        <f>SUM(AE8)</f>
        <v>13080</v>
      </c>
      <c r="N8" s="444">
        <f>SUM(AI8)</f>
        <v>13200</v>
      </c>
      <c r="O8" s="444">
        <f>SUM(AM8)</f>
        <v>13320</v>
      </c>
      <c r="P8" s="444">
        <f>SUM(F8+M8)</f>
        <v>483720</v>
      </c>
      <c r="Q8" s="444">
        <f>SUM(P8+N8)</f>
        <v>496920</v>
      </c>
      <c r="R8" s="444">
        <f>SUM(Q8+O8)</f>
        <v>510240</v>
      </c>
      <c r="S8" s="442"/>
      <c r="T8" s="279"/>
      <c r="U8" s="287" t="s">
        <v>63</v>
      </c>
      <c r="V8" s="288" t="s">
        <v>65</v>
      </c>
      <c r="W8" s="289">
        <v>35220</v>
      </c>
      <c r="X8" s="289">
        <v>4000</v>
      </c>
      <c r="Y8" s="289">
        <v>0</v>
      </c>
      <c r="Z8" s="290">
        <f>SUM(W8:Y8)</f>
        <v>39220</v>
      </c>
      <c r="AA8" s="291">
        <f>SUM(Z8*12)</f>
        <v>470640</v>
      </c>
      <c r="AB8" s="292">
        <f>SUM(W8)</f>
        <v>35220</v>
      </c>
      <c r="AC8" s="289">
        <v>36310</v>
      </c>
      <c r="AD8" s="290">
        <f>SUM(AC8-AB8)</f>
        <v>1090</v>
      </c>
      <c r="AE8" s="293">
        <f>SUM(AD8*12)</f>
        <v>13080</v>
      </c>
      <c r="AF8" s="292">
        <f>SUM(AC8)</f>
        <v>36310</v>
      </c>
      <c r="AG8" s="289">
        <v>37410</v>
      </c>
      <c r="AH8" s="290">
        <f>SUM(AG8-AF8)</f>
        <v>1100</v>
      </c>
      <c r="AI8" s="294">
        <f>SUM(AH8*12)</f>
        <v>13200</v>
      </c>
      <c r="AJ8" s="292">
        <f>SUM(AG8)</f>
        <v>37410</v>
      </c>
      <c r="AK8" s="289">
        <v>38520</v>
      </c>
      <c r="AL8" s="290">
        <f>SUM(AK8-AJ8)</f>
        <v>1110</v>
      </c>
      <c r="AM8" s="295">
        <f>SUM(AL8*12)</f>
        <v>13320</v>
      </c>
      <c r="AN8" s="279"/>
      <c r="AO8" s="287"/>
      <c r="AP8" s="287"/>
      <c r="AQ8" s="287"/>
      <c r="AR8" s="287"/>
      <c r="AS8" s="287"/>
      <c r="AT8" s="287"/>
      <c r="AU8" s="287"/>
      <c r="AV8" s="287"/>
      <c r="AW8" s="287"/>
      <c r="AX8" s="296"/>
      <c r="AY8" s="296"/>
      <c r="AZ8" s="296"/>
      <c r="BA8" s="280"/>
      <c r="BB8" s="280"/>
      <c r="BC8" s="280"/>
      <c r="BD8" s="280"/>
      <c r="BE8" s="280"/>
      <c r="BF8" s="280"/>
    </row>
    <row r="9" spans="1:58" ht="15.75" x14ac:dyDescent="0.25">
      <c r="A9" s="490">
        <v>2</v>
      </c>
      <c r="B9" s="297" t="s">
        <v>64</v>
      </c>
      <c r="C9" s="45" t="s">
        <v>65</v>
      </c>
      <c r="D9" s="45">
        <v>1</v>
      </c>
      <c r="E9" s="45">
        <v>1</v>
      </c>
      <c r="F9" s="313">
        <f>SUM(AA9)</f>
        <v>424560</v>
      </c>
      <c r="G9" s="307">
        <v>1</v>
      </c>
      <c r="H9" s="307">
        <v>1</v>
      </c>
      <c r="I9" s="307">
        <v>1</v>
      </c>
      <c r="J9" s="307" t="s">
        <v>3</v>
      </c>
      <c r="K9" s="307" t="s">
        <v>3</v>
      </c>
      <c r="L9" s="307" t="s">
        <v>3</v>
      </c>
      <c r="M9" s="313">
        <f>SUM(AE9)</f>
        <v>13440</v>
      </c>
      <c r="N9" s="313">
        <f>SUM(AI9)</f>
        <v>13320</v>
      </c>
      <c r="O9" s="313">
        <f>SUM(AM9)</f>
        <v>13320</v>
      </c>
      <c r="P9" s="313">
        <f>SUM(F9+M9)</f>
        <v>438000</v>
      </c>
      <c r="Q9" s="313">
        <f>SUM(P9+N9)</f>
        <v>451320</v>
      </c>
      <c r="R9" s="313">
        <f>SUM(Q9+O9)</f>
        <v>464640</v>
      </c>
      <c r="S9" s="308"/>
      <c r="T9" s="279"/>
      <c r="U9" s="297" t="s">
        <v>64</v>
      </c>
      <c r="V9" s="45" t="s">
        <v>65</v>
      </c>
      <c r="W9" s="298">
        <v>31880</v>
      </c>
      <c r="X9" s="298">
        <v>3500</v>
      </c>
      <c r="Y9" s="298">
        <v>0</v>
      </c>
      <c r="Z9" s="299">
        <f>SUM(W9:Y9)</f>
        <v>35380</v>
      </c>
      <c r="AA9" s="300">
        <f>SUM(Z9*12)</f>
        <v>424560</v>
      </c>
      <c r="AB9" s="301">
        <f>SUM(W9)</f>
        <v>31880</v>
      </c>
      <c r="AC9" s="298">
        <v>33000</v>
      </c>
      <c r="AD9" s="299">
        <f>SUM(AC9-AB9)</f>
        <v>1120</v>
      </c>
      <c r="AE9" s="302">
        <f>SUM(AD9*12)</f>
        <v>13440</v>
      </c>
      <c r="AF9" s="301">
        <f>SUM(AC9)</f>
        <v>33000</v>
      </c>
      <c r="AG9" s="298">
        <v>34110</v>
      </c>
      <c r="AH9" s="299">
        <f>SUM(AG9-AF9)</f>
        <v>1110</v>
      </c>
      <c r="AI9" s="303">
        <f>SUM(AH9*12)</f>
        <v>13320</v>
      </c>
      <c r="AJ9" s="301">
        <f>SUM(AG9)</f>
        <v>34110</v>
      </c>
      <c r="AK9" s="298">
        <v>35220</v>
      </c>
      <c r="AL9" s="299">
        <f>SUM(AK9-AJ9)</f>
        <v>1110</v>
      </c>
      <c r="AM9" s="304">
        <f>SUM(AL9*12)</f>
        <v>13320</v>
      </c>
      <c r="AN9" s="279"/>
      <c r="AO9" s="297"/>
      <c r="AP9" s="297"/>
      <c r="AQ9" s="297"/>
      <c r="AR9" s="297"/>
      <c r="AS9" s="297"/>
      <c r="AT9" s="297"/>
      <c r="AU9" s="297"/>
      <c r="AV9" s="297"/>
      <c r="AW9" s="297"/>
      <c r="AX9" s="305"/>
      <c r="AY9" s="305"/>
      <c r="AZ9" s="305"/>
      <c r="BA9" s="280"/>
      <c r="BB9" s="280"/>
      <c r="BC9" s="280"/>
      <c r="BD9" s="280"/>
      <c r="BE9" s="280"/>
      <c r="BF9" s="280"/>
    </row>
    <row r="10" spans="1:58" ht="15.75" x14ac:dyDescent="0.25">
      <c r="A10" s="490"/>
      <c r="B10" s="306" t="s">
        <v>4</v>
      </c>
      <c r="C10" s="307"/>
      <c r="D10" s="307"/>
      <c r="E10" s="307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308"/>
      <c r="Q10" s="308"/>
      <c r="R10" s="308"/>
      <c r="S10" s="308"/>
      <c r="T10" s="279"/>
      <c r="U10" s="306" t="s">
        <v>4</v>
      </c>
      <c r="V10" s="307"/>
      <c r="W10" s="309"/>
      <c r="X10" s="309"/>
      <c r="Y10" s="309"/>
      <c r="Z10" s="309"/>
      <c r="AA10" s="309"/>
      <c r="AB10" s="309"/>
      <c r="AC10" s="309"/>
      <c r="AD10" s="309"/>
      <c r="AE10" s="309"/>
      <c r="AF10" s="309"/>
      <c r="AG10" s="309"/>
      <c r="AH10" s="309"/>
      <c r="AI10" s="309"/>
      <c r="AJ10" s="309"/>
      <c r="AK10" s="309"/>
      <c r="AL10" s="309"/>
      <c r="AM10" s="309"/>
      <c r="AN10" s="279"/>
      <c r="AO10" s="297"/>
      <c r="AP10" s="297"/>
      <c r="AQ10" s="297"/>
      <c r="AR10" s="297"/>
      <c r="AS10" s="297"/>
      <c r="AT10" s="297"/>
      <c r="AU10" s="297"/>
      <c r="AV10" s="297"/>
      <c r="AW10" s="297"/>
      <c r="AX10" s="305"/>
      <c r="AY10" s="305"/>
      <c r="AZ10" s="305"/>
      <c r="BA10" s="280"/>
      <c r="BB10" s="280"/>
      <c r="BC10" s="280"/>
      <c r="BD10" s="280"/>
      <c r="BE10" s="280"/>
      <c r="BF10" s="280"/>
    </row>
    <row r="11" spans="1:58" ht="15.75" x14ac:dyDescent="0.25">
      <c r="A11" s="490">
        <v>3</v>
      </c>
      <c r="B11" s="297" t="s">
        <v>50</v>
      </c>
      <c r="C11" s="45" t="s">
        <v>65</v>
      </c>
      <c r="D11" s="45">
        <v>1</v>
      </c>
      <c r="E11" s="45">
        <v>1</v>
      </c>
      <c r="F11" s="313">
        <f>SUM(AA11)</f>
        <v>335880</v>
      </c>
      <c r="G11" s="307">
        <v>1</v>
      </c>
      <c r="H11" s="307">
        <v>1</v>
      </c>
      <c r="I11" s="307">
        <v>1</v>
      </c>
      <c r="J11" s="307" t="s">
        <v>3</v>
      </c>
      <c r="K11" s="307" t="s">
        <v>3</v>
      </c>
      <c r="L11" s="307" t="s">
        <v>3</v>
      </c>
      <c r="M11" s="313">
        <f>SUM(AE11)</f>
        <v>11760</v>
      </c>
      <c r="N11" s="313">
        <f>SUM(AI11)</f>
        <v>11880</v>
      </c>
      <c r="O11" s="313">
        <f>SUM(AM11)</f>
        <v>12240</v>
      </c>
      <c r="P11" s="313">
        <f t="shared" ref="P11:P16" si="0">SUM(F11+M11)</f>
        <v>347640</v>
      </c>
      <c r="Q11" s="313">
        <f t="shared" ref="Q11:R16" si="1">SUM(P11+N11)</f>
        <v>359520</v>
      </c>
      <c r="R11" s="313">
        <f t="shared" si="1"/>
        <v>371760</v>
      </c>
      <c r="S11" s="308"/>
      <c r="T11" s="279"/>
      <c r="U11" s="297" t="s">
        <v>50</v>
      </c>
      <c r="V11" s="45" t="s">
        <v>65</v>
      </c>
      <c r="W11" s="298">
        <v>24490</v>
      </c>
      <c r="X11" s="298">
        <v>3500</v>
      </c>
      <c r="Y11" s="298">
        <v>0</v>
      </c>
      <c r="Z11" s="299">
        <f t="shared" ref="Z11:Z16" si="2">SUM(W11:Y11)</f>
        <v>27990</v>
      </c>
      <c r="AA11" s="300">
        <f t="shared" ref="AA11:AA24" si="3">SUM(Z11*12)</f>
        <v>335880</v>
      </c>
      <c r="AB11" s="301">
        <f t="shared" ref="AB11:AB16" si="4">SUM(W11)</f>
        <v>24490</v>
      </c>
      <c r="AC11" s="298">
        <v>25470</v>
      </c>
      <c r="AD11" s="299">
        <f t="shared" ref="AD11:AD16" si="5">SUM(AC11-AB11)</f>
        <v>980</v>
      </c>
      <c r="AE11" s="302">
        <f t="shared" ref="AE11:AE16" si="6">SUM(AD11*12)</f>
        <v>11760</v>
      </c>
      <c r="AF11" s="301">
        <f t="shared" ref="AF11:AF16" si="7">SUM(AC11)</f>
        <v>25470</v>
      </c>
      <c r="AG11" s="298">
        <v>26460</v>
      </c>
      <c r="AH11" s="299">
        <f t="shared" ref="AH11:AH16" si="8">SUM(AG11-AF11)</f>
        <v>990</v>
      </c>
      <c r="AI11" s="303">
        <f t="shared" ref="AI11:AI16" si="9">SUM(AH11*12)</f>
        <v>11880</v>
      </c>
      <c r="AJ11" s="301">
        <f t="shared" ref="AJ11:AJ16" si="10">SUM(AG11)</f>
        <v>26460</v>
      </c>
      <c r="AK11" s="298">
        <v>27480</v>
      </c>
      <c r="AL11" s="299">
        <f t="shared" ref="AL11:AL16" si="11">SUM(AK11-AJ11)</f>
        <v>1020</v>
      </c>
      <c r="AM11" s="304">
        <f t="shared" ref="AM11:AM16" si="12">SUM(AL11*12)</f>
        <v>12240</v>
      </c>
      <c r="AN11" s="279"/>
      <c r="AO11" s="297"/>
      <c r="AP11" s="297"/>
      <c r="AQ11" s="297"/>
      <c r="AR11" s="297"/>
      <c r="AS11" s="297"/>
      <c r="AT11" s="297"/>
      <c r="AU11" s="297"/>
      <c r="AV11" s="297"/>
      <c r="AW11" s="297"/>
      <c r="AX11" s="305"/>
      <c r="AY11" s="305"/>
      <c r="AZ11" s="305"/>
      <c r="BA11" s="280"/>
      <c r="BB11" s="280"/>
      <c r="BC11" s="280"/>
      <c r="BD11" s="280"/>
      <c r="BE11" s="280"/>
      <c r="BF11" s="280"/>
    </row>
    <row r="12" spans="1:58" ht="15.75" x14ac:dyDescent="0.25">
      <c r="A12" s="490">
        <v>4</v>
      </c>
      <c r="B12" s="297" t="s">
        <v>67</v>
      </c>
      <c r="C12" s="45" t="s">
        <v>66</v>
      </c>
      <c r="D12" s="45">
        <v>1</v>
      </c>
      <c r="E12" s="45">
        <v>1</v>
      </c>
      <c r="F12" s="313">
        <f t="shared" ref="F12:F13" si="13">SUM(AA12)</f>
        <v>245280</v>
      </c>
      <c r="G12" s="307">
        <v>1</v>
      </c>
      <c r="H12" s="307">
        <v>1</v>
      </c>
      <c r="I12" s="307">
        <v>1</v>
      </c>
      <c r="J12" s="307" t="s">
        <v>3</v>
      </c>
      <c r="K12" s="307" t="s">
        <v>3</v>
      </c>
      <c r="L12" s="307" t="s">
        <v>3</v>
      </c>
      <c r="M12" s="313">
        <f t="shared" ref="M12:M13" si="14">SUM(AE12)</f>
        <v>8400</v>
      </c>
      <c r="N12" s="313">
        <f t="shared" ref="N12:N13" si="15">SUM(AI12)</f>
        <v>8880</v>
      </c>
      <c r="O12" s="313">
        <f t="shared" ref="O12:O13" si="16">SUM(AM12)</f>
        <v>8640</v>
      </c>
      <c r="P12" s="313">
        <f t="shared" si="0"/>
        <v>253680</v>
      </c>
      <c r="Q12" s="313">
        <f t="shared" si="1"/>
        <v>262560</v>
      </c>
      <c r="R12" s="313">
        <f t="shared" si="1"/>
        <v>271200</v>
      </c>
      <c r="S12" s="308"/>
      <c r="T12" s="279"/>
      <c r="U12" s="297" t="s">
        <v>67</v>
      </c>
      <c r="V12" s="45" t="s">
        <v>66</v>
      </c>
      <c r="W12" s="298">
        <v>20440</v>
      </c>
      <c r="X12" s="298">
        <v>0</v>
      </c>
      <c r="Y12" s="298">
        <v>0</v>
      </c>
      <c r="Z12" s="299">
        <f t="shared" si="2"/>
        <v>20440</v>
      </c>
      <c r="AA12" s="300">
        <f t="shared" si="3"/>
        <v>245280</v>
      </c>
      <c r="AB12" s="301">
        <f t="shared" si="4"/>
        <v>20440</v>
      </c>
      <c r="AC12" s="298">
        <v>21140</v>
      </c>
      <c r="AD12" s="299">
        <f t="shared" si="5"/>
        <v>700</v>
      </c>
      <c r="AE12" s="302">
        <f t="shared" si="6"/>
        <v>8400</v>
      </c>
      <c r="AF12" s="301">
        <f t="shared" si="7"/>
        <v>21140</v>
      </c>
      <c r="AG12" s="298">
        <v>21880</v>
      </c>
      <c r="AH12" s="299">
        <f t="shared" si="8"/>
        <v>740</v>
      </c>
      <c r="AI12" s="303">
        <f t="shared" si="9"/>
        <v>8880</v>
      </c>
      <c r="AJ12" s="301">
        <f t="shared" si="10"/>
        <v>21880</v>
      </c>
      <c r="AK12" s="298">
        <v>22600</v>
      </c>
      <c r="AL12" s="299">
        <f t="shared" si="11"/>
        <v>720</v>
      </c>
      <c r="AM12" s="304">
        <f t="shared" si="12"/>
        <v>8640</v>
      </c>
      <c r="AN12" s="279"/>
      <c r="AO12" s="297"/>
      <c r="AP12" s="297"/>
      <c r="AQ12" s="297"/>
      <c r="AR12" s="297"/>
      <c r="AS12" s="297"/>
      <c r="AT12" s="297"/>
      <c r="AU12" s="297"/>
      <c r="AV12" s="297"/>
      <c r="AW12" s="297"/>
      <c r="AX12" s="305"/>
      <c r="AY12" s="305"/>
      <c r="AZ12" s="305"/>
      <c r="BA12" s="280"/>
      <c r="BB12" s="280"/>
      <c r="BC12" s="280"/>
      <c r="BD12" s="280"/>
      <c r="BE12" s="280"/>
      <c r="BF12" s="280"/>
    </row>
    <row r="13" spans="1:58" ht="15.75" x14ac:dyDescent="0.25">
      <c r="A13" s="490">
        <v>5</v>
      </c>
      <c r="B13" s="297" t="s">
        <v>68</v>
      </c>
      <c r="C13" s="45" t="s">
        <v>66</v>
      </c>
      <c r="D13" s="45">
        <v>1</v>
      </c>
      <c r="E13" s="45">
        <v>1</v>
      </c>
      <c r="F13" s="313">
        <f t="shared" si="13"/>
        <v>241440</v>
      </c>
      <c r="G13" s="307">
        <v>1</v>
      </c>
      <c r="H13" s="307">
        <v>1</v>
      </c>
      <c r="I13" s="307">
        <v>1</v>
      </c>
      <c r="J13" s="307" t="s">
        <v>3</v>
      </c>
      <c r="K13" s="307" t="s">
        <v>3</v>
      </c>
      <c r="L13" s="307" t="s">
        <v>3</v>
      </c>
      <c r="M13" s="313">
        <f t="shared" si="14"/>
        <v>7800</v>
      </c>
      <c r="N13" s="313">
        <f t="shared" si="15"/>
        <v>8760</v>
      </c>
      <c r="O13" s="313">
        <f t="shared" si="16"/>
        <v>8760</v>
      </c>
      <c r="P13" s="313">
        <f t="shared" si="0"/>
        <v>249240</v>
      </c>
      <c r="Q13" s="313">
        <f t="shared" si="1"/>
        <v>258000</v>
      </c>
      <c r="R13" s="313">
        <f t="shared" si="1"/>
        <v>266760</v>
      </c>
      <c r="S13" s="308"/>
      <c r="T13" s="279"/>
      <c r="U13" s="297" t="s">
        <v>68</v>
      </c>
      <c r="V13" s="45" t="s">
        <v>66</v>
      </c>
      <c r="W13" s="298">
        <v>20120</v>
      </c>
      <c r="X13" s="298">
        <v>0</v>
      </c>
      <c r="Y13" s="298">
        <v>0</v>
      </c>
      <c r="Z13" s="299">
        <f t="shared" si="2"/>
        <v>20120</v>
      </c>
      <c r="AA13" s="300">
        <f t="shared" si="3"/>
        <v>241440</v>
      </c>
      <c r="AB13" s="301">
        <f t="shared" si="4"/>
        <v>20120</v>
      </c>
      <c r="AC13" s="298">
        <v>20770</v>
      </c>
      <c r="AD13" s="299">
        <f t="shared" si="5"/>
        <v>650</v>
      </c>
      <c r="AE13" s="302">
        <f t="shared" si="6"/>
        <v>7800</v>
      </c>
      <c r="AF13" s="301">
        <f t="shared" si="7"/>
        <v>20770</v>
      </c>
      <c r="AG13" s="298">
        <v>21500</v>
      </c>
      <c r="AH13" s="299">
        <f t="shared" si="8"/>
        <v>730</v>
      </c>
      <c r="AI13" s="303">
        <f t="shared" si="9"/>
        <v>8760</v>
      </c>
      <c r="AJ13" s="301">
        <f t="shared" si="10"/>
        <v>21500</v>
      </c>
      <c r="AK13" s="298">
        <v>22230</v>
      </c>
      <c r="AL13" s="299">
        <f t="shared" si="11"/>
        <v>730</v>
      </c>
      <c r="AM13" s="304">
        <f t="shared" si="12"/>
        <v>8760</v>
      </c>
      <c r="AN13" s="279"/>
      <c r="AO13" s="297"/>
      <c r="AP13" s="297"/>
      <c r="AQ13" s="297"/>
      <c r="AR13" s="297"/>
      <c r="AS13" s="297"/>
      <c r="AT13" s="297"/>
      <c r="AU13" s="297"/>
      <c r="AV13" s="297"/>
      <c r="AW13" s="297"/>
      <c r="AX13" s="305"/>
      <c r="AY13" s="305"/>
      <c r="AZ13" s="305"/>
      <c r="BA13" s="280"/>
      <c r="BB13" s="280"/>
      <c r="BC13" s="280"/>
      <c r="BD13" s="280"/>
      <c r="BE13" s="280"/>
      <c r="BF13" s="280"/>
    </row>
    <row r="14" spans="1:58" ht="15.75" x14ac:dyDescent="0.25">
      <c r="A14" s="490">
        <v>6</v>
      </c>
      <c r="B14" s="297" t="s">
        <v>69</v>
      </c>
      <c r="C14" s="45" t="s">
        <v>74</v>
      </c>
      <c r="D14" s="45">
        <v>1</v>
      </c>
      <c r="E14" s="45">
        <v>1</v>
      </c>
      <c r="F14" s="313">
        <f>SUM(AA14)</f>
        <v>299640</v>
      </c>
      <c r="G14" s="307">
        <v>1</v>
      </c>
      <c r="H14" s="307">
        <v>1</v>
      </c>
      <c r="I14" s="307">
        <v>1</v>
      </c>
      <c r="J14" s="307" t="s">
        <v>3</v>
      </c>
      <c r="K14" s="307" t="s">
        <v>3</v>
      </c>
      <c r="L14" s="307" t="s">
        <v>3</v>
      </c>
      <c r="M14" s="313">
        <f>SUM(AE14)</f>
        <v>12000</v>
      </c>
      <c r="N14" s="313">
        <f>SUM(AI14)</f>
        <v>12120</v>
      </c>
      <c r="O14" s="313">
        <f>SUM(AM14)</f>
        <v>12600</v>
      </c>
      <c r="P14" s="313">
        <f t="shared" si="0"/>
        <v>311640</v>
      </c>
      <c r="Q14" s="313">
        <f t="shared" si="1"/>
        <v>323760</v>
      </c>
      <c r="R14" s="313">
        <f t="shared" si="1"/>
        <v>336360</v>
      </c>
      <c r="S14" s="308"/>
      <c r="T14" s="279"/>
      <c r="U14" s="297" t="s">
        <v>69</v>
      </c>
      <c r="V14" s="45" t="s">
        <v>74</v>
      </c>
      <c r="W14" s="298">
        <v>24970</v>
      </c>
      <c r="X14" s="298">
        <v>0</v>
      </c>
      <c r="Y14" s="298">
        <v>0</v>
      </c>
      <c r="Z14" s="299">
        <f t="shared" si="2"/>
        <v>24970</v>
      </c>
      <c r="AA14" s="300">
        <f t="shared" si="3"/>
        <v>299640</v>
      </c>
      <c r="AB14" s="301">
        <f t="shared" si="4"/>
        <v>24970</v>
      </c>
      <c r="AC14" s="298">
        <v>25970</v>
      </c>
      <c r="AD14" s="299">
        <f t="shared" si="5"/>
        <v>1000</v>
      </c>
      <c r="AE14" s="302">
        <f t="shared" si="6"/>
        <v>12000</v>
      </c>
      <c r="AF14" s="301">
        <f t="shared" si="7"/>
        <v>25970</v>
      </c>
      <c r="AG14" s="298">
        <v>26980</v>
      </c>
      <c r="AH14" s="299">
        <f t="shared" si="8"/>
        <v>1010</v>
      </c>
      <c r="AI14" s="303">
        <f t="shared" si="9"/>
        <v>12120</v>
      </c>
      <c r="AJ14" s="301">
        <f t="shared" si="10"/>
        <v>26980</v>
      </c>
      <c r="AK14" s="298">
        <v>28030</v>
      </c>
      <c r="AL14" s="299">
        <f t="shared" si="11"/>
        <v>1050</v>
      </c>
      <c r="AM14" s="304">
        <f t="shared" si="12"/>
        <v>12600</v>
      </c>
      <c r="AN14" s="279"/>
      <c r="AO14" s="297"/>
      <c r="AP14" s="297"/>
      <c r="AQ14" s="297"/>
      <c r="AR14" s="297"/>
      <c r="AS14" s="297"/>
      <c r="AT14" s="297"/>
      <c r="AU14" s="297"/>
      <c r="AV14" s="297"/>
      <c r="AW14" s="297"/>
      <c r="AX14" s="305"/>
      <c r="AY14" s="305"/>
      <c r="AZ14" s="305"/>
      <c r="BA14" s="280"/>
      <c r="BB14" s="280"/>
      <c r="BC14" s="280"/>
      <c r="BD14" s="280"/>
      <c r="BE14" s="280"/>
      <c r="BF14" s="280"/>
    </row>
    <row r="15" spans="1:58" ht="15.75" x14ac:dyDescent="0.25">
      <c r="A15" s="490">
        <v>7</v>
      </c>
      <c r="B15" s="297" t="s">
        <v>32</v>
      </c>
      <c r="C15" s="45" t="s">
        <v>74</v>
      </c>
      <c r="D15" s="45">
        <v>1</v>
      </c>
      <c r="E15" s="45">
        <v>1</v>
      </c>
      <c r="F15" s="313">
        <f>SUM(AA15)</f>
        <v>276960</v>
      </c>
      <c r="G15" s="307">
        <v>1</v>
      </c>
      <c r="H15" s="307">
        <v>1</v>
      </c>
      <c r="I15" s="307">
        <v>1</v>
      </c>
      <c r="J15" s="307" t="s">
        <v>3</v>
      </c>
      <c r="K15" s="307" t="s">
        <v>3</v>
      </c>
      <c r="L15" s="307" t="s">
        <v>3</v>
      </c>
      <c r="M15" s="313">
        <f>SUM(AE15)</f>
        <v>11160</v>
      </c>
      <c r="N15" s="313">
        <f>SUM(AI15)</f>
        <v>11520</v>
      </c>
      <c r="O15" s="313">
        <f>SUM(AM15)</f>
        <v>12000</v>
      </c>
      <c r="P15" s="313">
        <f t="shared" si="0"/>
        <v>288120</v>
      </c>
      <c r="Q15" s="313">
        <f t="shared" si="1"/>
        <v>299640</v>
      </c>
      <c r="R15" s="313">
        <f t="shared" si="1"/>
        <v>311640</v>
      </c>
      <c r="S15" s="308"/>
      <c r="T15" s="279"/>
      <c r="U15" s="297" t="s">
        <v>32</v>
      </c>
      <c r="V15" s="45" t="s">
        <v>74</v>
      </c>
      <c r="W15" s="298">
        <v>23080</v>
      </c>
      <c r="X15" s="298">
        <v>0</v>
      </c>
      <c r="Y15" s="298">
        <v>0</v>
      </c>
      <c r="Z15" s="299">
        <f t="shared" si="2"/>
        <v>23080</v>
      </c>
      <c r="AA15" s="300">
        <f t="shared" si="3"/>
        <v>276960</v>
      </c>
      <c r="AB15" s="301">
        <f t="shared" si="4"/>
        <v>23080</v>
      </c>
      <c r="AC15" s="298">
        <v>24010</v>
      </c>
      <c r="AD15" s="299">
        <f t="shared" si="5"/>
        <v>930</v>
      </c>
      <c r="AE15" s="302">
        <f t="shared" si="6"/>
        <v>11160</v>
      </c>
      <c r="AF15" s="301">
        <f t="shared" si="7"/>
        <v>24010</v>
      </c>
      <c r="AG15" s="298">
        <v>24970</v>
      </c>
      <c r="AH15" s="299">
        <f t="shared" si="8"/>
        <v>960</v>
      </c>
      <c r="AI15" s="303">
        <f t="shared" si="9"/>
        <v>11520</v>
      </c>
      <c r="AJ15" s="301">
        <f t="shared" si="10"/>
        <v>24970</v>
      </c>
      <c r="AK15" s="298">
        <v>25970</v>
      </c>
      <c r="AL15" s="299">
        <f t="shared" si="11"/>
        <v>1000</v>
      </c>
      <c r="AM15" s="304">
        <f t="shared" si="12"/>
        <v>12000</v>
      </c>
      <c r="AN15" s="279"/>
      <c r="AO15" s="297"/>
      <c r="AP15" s="297"/>
      <c r="AQ15" s="297"/>
      <c r="AR15" s="297"/>
      <c r="AS15" s="297"/>
      <c r="AT15" s="297"/>
      <c r="AU15" s="297"/>
      <c r="AV15" s="297"/>
      <c r="AW15" s="297"/>
      <c r="AX15" s="305"/>
      <c r="AY15" s="305"/>
      <c r="AZ15" s="305"/>
      <c r="BA15" s="280"/>
      <c r="BB15" s="280"/>
      <c r="BC15" s="280"/>
      <c r="BD15" s="280"/>
      <c r="BE15" s="280"/>
      <c r="BF15" s="280"/>
    </row>
    <row r="16" spans="1:58" ht="15.75" x14ac:dyDescent="0.25">
      <c r="A16" s="490">
        <v>8</v>
      </c>
      <c r="B16" s="297" t="s">
        <v>33</v>
      </c>
      <c r="C16" s="45" t="s">
        <v>74</v>
      </c>
      <c r="D16" s="45">
        <v>1</v>
      </c>
      <c r="E16" s="45">
        <v>1</v>
      </c>
      <c r="F16" s="313">
        <f>SUM(AA16)</f>
        <v>293880</v>
      </c>
      <c r="G16" s="307">
        <v>1</v>
      </c>
      <c r="H16" s="307">
        <v>1</v>
      </c>
      <c r="I16" s="307">
        <v>1</v>
      </c>
      <c r="J16" s="307" t="s">
        <v>3</v>
      </c>
      <c r="K16" s="307" t="s">
        <v>3</v>
      </c>
      <c r="L16" s="307" t="s">
        <v>3</v>
      </c>
      <c r="M16" s="313">
        <f>SUM(AE16)</f>
        <v>11760</v>
      </c>
      <c r="N16" s="313">
        <f>SUM(AI16)</f>
        <v>11880</v>
      </c>
      <c r="O16" s="313">
        <f>SUM(AM16)</f>
        <v>12240</v>
      </c>
      <c r="P16" s="313">
        <f t="shared" si="0"/>
        <v>305640</v>
      </c>
      <c r="Q16" s="313">
        <f t="shared" si="1"/>
        <v>317520</v>
      </c>
      <c r="R16" s="313">
        <f t="shared" si="1"/>
        <v>329760</v>
      </c>
      <c r="S16" s="308"/>
      <c r="T16" s="279"/>
      <c r="U16" s="297" t="s">
        <v>33</v>
      </c>
      <c r="V16" s="45" t="s">
        <v>74</v>
      </c>
      <c r="W16" s="298">
        <v>24490</v>
      </c>
      <c r="X16" s="298">
        <v>0</v>
      </c>
      <c r="Y16" s="298">
        <v>0</v>
      </c>
      <c r="Z16" s="299">
        <f t="shared" si="2"/>
        <v>24490</v>
      </c>
      <c r="AA16" s="300">
        <f t="shared" si="3"/>
        <v>293880</v>
      </c>
      <c r="AB16" s="301">
        <f t="shared" si="4"/>
        <v>24490</v>
      </c>
      <c r="AC16" s="298">
        <v>25470</v>
      </c>
      <c r="AD16" s="299">
        <f t="shared" si="5"/>
        <v>980</v>
      </c>
      <c r="AE16" s="302">
        <f t="shared" si="6"/>
        <v>11760</v>
      </c>
      <c r="AF16" s="301">
        <f t="shared" si="7"/>
        <v>25470</v>
      </c>
      <c r="AG16" s="298">
        <v>26460</v>
      </c>
      <c r="AH16" s="299">
        <f t="shared" si="8"/>
        <v>990</v>
      </c>
      <c r="AI16" s="303">
        <f t="shared" si="9"/>
        <v>11880</v>
      </c>
      <c r="AJ16" s="301">
        <f t="shared" si="10"/>
        <v>26460</v>
      </c>
      <c r="AK16" s="298">
        <v>27480</v>
      </c>
      <c r="AL16" s="299">
        <f t="shared" si="11"/>
        <v>1020</v>
      </c>
      <c r="AM16" s="304">
        <f t="shared" si="12"/>
        <v>12240</v>
      </c>
      <c r="AN16" s="279"/>
      <c r="AO16" s="297"/>
      <c r="AP16" s="297"/>
      <c r="AQ16" s="297"/>
      <c r="AR16" s="297"/>
      <c r="AS16" s="297"/>
      <c r="AT16" s="297"/>
      <c r="AU16" s="297"/>
      <c r="AV16" s="297"/>
      <c r="AW16" s="297"/>
      <c r="AX16" s="305"/>
      <c r="AY16" s="305"/>
      <c r="AZ16" s="305"/>
      <c r="BA16" s="280"/>
      <c r="BB16" s="280"/>
      <c r="BC16" s="280"/>
      <c r="BD16" s="280"/>
      <c r="BE16" s="280"/>
      <c r="BF16" s="280"/>
    </row>
    <row r="17" spans="1:58" ht="15.75" x14ac:dyDescent="0.25">
      <c r="A17" s="490"/>
      <c r="B17" s="306" t="s">
        <v>5</v>
      </c>
      <c r="C17" s="307"/>
      <c r="D17" s="307"/>
      <c r="E17" s="307"/>
      <c r="F17" s="308"/>
      <c r="G17" s="308"/>
      <c r="H17" s="308"/>
      <c r="I17" s="308"/>
      <c r="J17" s="308"/>
      <c r="K17" s="308"/>
      <c r="L17" s="308"/>
      <c r="M17" s="308"/>
      <c r="N17" s="308"/>
      <c r="O17" s="308"/>
      <c r="P17" s="308"/>
      <c r="Q17" s="308"/>
      <c r="R17" s="308"/>
      <c r="S17" s="308"/>
      <c r="T17" s="279"/>
      <c r="U17" s="306" t="s">
        <v>5</v>
      </c>
      <c r="V17" s="307"/>
      <c r="W17" s="298"/>
      <c r="X17" s="298"/>
      <c r="Y17" s="298"/>
      <c r="Z17" s="298"/>
      <c r="AA17" s="298"/>
      <c r="AB17" s="298"/>
      <c r="AC17" s="298"/>
      <c r="AD17" s="309"/>
      <c r="AE17" s="309"/>
      <c r="AF17" s="298"/>
      <c r="AG17" s="298"/>
      <c r="AH17" s="309"/>
      <c r="AI17" s="309"/>
      <c r="AJ17" s="309"/>
      <c r="AK17" s="309"/>
      <c r="AL17" s="309"/>
      <c r="AM17" s="298"/>
      <c r="AN17" s="279"/>
      <c r="AO17" s="297"/>
      <c r="AP17" s="297"/>
      <c r="AQ17" s="297"/>
      <c r="AR17" s="297"/>
      <c r="AS17" s="297"/>
      <c r="AT17" s="297"/>
      <c r="AU17" s="297"/>
      <c r="AV17" s="297"/>
      <c r="AW17" s="297"/>
      <c r="AX17" s="305"/>
      <c r="AY17" s="305"/>
      <c r="AZ17" s="305"/>
      <c r="BA17" s="280"/>
      <c r="BB17" s="280"/>
      <c r="BC17" s="280"/>
      <c r="BD17" s="280"/>
      <c r="BE17" s="280"/>
      <c r="BF17" s="280"/>
    </row>
    <row r="18" spans="1:58" ht="15.75" x14ac:dyDescent="0.25">
      <c r="A18" s="490">
        <v>9</v>
      </c>
      <c r="B18" s="310" t="s">
        <v>246</v>
      </c>
      <c r="C18" s="45" t="s">
        <v>3</v>
      </c>
      <c r="D18" s="307">
        <v>1</v>
      </c>
      <c r="E18" s="307" t="s">
        <v>3</v>
      </c>
      <c r="F18" s="308">
        <v>0</v>
      </c>
      <c r="G18" s="307">
        <v>1</v>
      </c>
      <c r="H18" s="307">
        <v>1</v>
      </c>
      <c r="I18" s="307">
        <v>1</v>
      </c>
      <c r="J18" s="311">
        <v>1</v>
      </c>
      <c r="K18" s="307" t="s">
        <v>3</v>
      </c>
      <c r="L18" s="307" t="s">
        <v>3</v>
      </c>
      <c r="M18" s="313">
        <f>SUM(AS89)</f>
        <v>180000</v>
      </c>
      <c r="N18" s="313">
        <f>SUM(AW89)</f>
        <v>7200</v>
      </c>
      <c r="O18" s="313">
        <f>SUM(BA89)</f>
        <v>7560</v>
      </c>
      <c r="P18" s="313">
        <f t="shared" ref="P18" si="17">SUM(F18+M18)</f>
        <v>180000</v>
      </c>
      <c r="Q18" s="313">
        <f t="shared" ref="Q18:R18" si="18">SUM(P18+N18)</f>
        <v>187200</v>
      </c>
      <c r="R18" s="313">
        <f t="shared" si="18"/>
        <v>194760</v>
      </c>
      <c r="S18" s="307" t="s">
        <v>110</v>
      </c>
      <c r="T18" s="279"/>
      <c r="U18" s="310" t="s">
        <v>246</v>
      </c>
      <c r="V18" s="45" t="s">
        <v>3</v>
      </c>
      <c r="W18" s="298"/>
      <c r="X18" s="298"/>
      <c r="Y18" s="298"/>
      <c r="Z18" s="298"/>
      <c r="AA18" s="298"/>
      <c r="AB18" s="298"/>
      <c r="AC18" s="298"/>
      <c r="AD18" s="309"/>
      <c r="AE18" s="309"/>
      <c r="AF18" s="298"/>
      <c r="AG18" s="298"/>
      <c r="AH18" s="309"/>
      <c r="AI18" s="309"/>
      <c r="AJ18" s="309"/>
      <c r="AK18" s="309"/>
      <c r="AL18" s="309"/>
      <c r="AM18" s="298"/>
      <c r="AN18" s="279"/>
      <c r="AO18" s="297"/>
      <c r="AP18" s="297"/>
      <c r="AQ18" s="297"/>
      <c r="AR18" s="297"/>
      <c r="AS18" s="297"/>
      <c r="AT18" s="297"/>
      <c r="AU18" s="297"/>
      <c r="AV18" s="297"/>
      <c r="AW18" s="297"/>
      <c r="AX18" s="305"/>
      <c r="AY18" s="305"/>
      <c r="AZ18" s="305"/>
      <c r="BA18" s="280"/>
      <c r="BB18" s="280"/>
      <c r="BC18" s="280"/>
      <c r="BD18" s="280"/>
      <c r="BE18" s="280"/>
      <c r="BF18" s="280"/>
    </row>
    <row r="19" spans="1:58" ht="15.75" x14ac:dyDescent="0.25">
      <c r="A19" s="490">
        <v>10</v>
      </c>
      <c r="B19" s="297" t="s">
        <v>6</v>
      </c>
      <c r="C19" s="45" t="s">
        <v>3</v>
      </c>
      <c r="D19" s="45">
        <v>1</v>
      </c>
      <c r="E19" s="45">
        <v>1</v>
      </c>
      <c r="F19" s="313">
        <f t="shared" ref="F19:F23" si="19">SUM(AA19)</f>
        <v>155880</v>
      </c>
      <c r="G19" s="307">
        <v>1</v>
      </c>
      <c r="H19" s="307">
        <v>1</v>
      </c>
      <c r="I19" s="307">
        <v>1</v>
      </c>
      <c r="J19" s="307" t="s">
        <v>3</v>
      </c>
      <c r="K19" s="307" t="s">
        <v>3</v>
      </c>
      <c r="L19" s="307" t="s">
        <v>3</v>
      </c>
      <c r="M19" s="313">
        <f t="shared" ref="M19:M20" si="20">SUM(AR19)</f>
        <v>6240</v>
      </c>
      <c r="N19" s="313">
        <f t="shared" ref="N19:N20" si="21">SUM(AV19)</f>
        <v>6600</v>
      </c>
      <c r="O19" s="313">
        <f t="shared" ref="O19:O20" si="22">SUM(AZ19)</f>
        <v>7560</v>
      </c>
      <c r="P19" s="313">
        <f>SUM(F19+M19)</f>
        <v>162120</v>
      </c>
      <c r="Q19" s="313">
        <f>SUM(P19+N19)</f>
        <v>168720</v>
      </c>
      <c r="R19" s="313">
        <f>SUM(Q19+O19)</f>
        <v>176280</v>
      </c>
      <c r="S19" s="308"/>
      <c r="T19" s="279"/>
      <c r="U19" s="297" t="s">
        <v>6</v>
      </c>
      <c r="V19" s="45" t="s">
        <v>3</v>
      </c>
      <c r="W19" s="298">
        <v>12990</v>
      </c>
      <c r="X19" s="298">
        <v>0</v>
      </c>
      <c r="Y19" s="298">
        <v>0</v>
      </c>
      <c r="Z19" s="299">
        <f t="shared" ref="Z19:Z24" si="23">SUM(W19:Y19)</f>
        <v>12990</v>
      </c>
      <c r="AA19" s="300">
        <f t="shared" si="3"/>
        <v>155880</v>
      </c>
      <c r="AB19" s="309"/>
      <c r="AC19" s="309"/>
      <c r="AD19" s="309"/>
      <c r="AE19" s="309"/>
      <c r="AF19" s="309"/>
      <c r="AG19" s="309"/>
      <c r="AH19" s="309"/>
      <c r="AI19" s="309"/>
      <c r="AJ19" s="309"/>
      <c r="AK19" s="309"/>
      <c r="AL19" s="309"/>
      <c r="AM19" s="309"/>
      <c r="AN19" s="279"/>
      <c r="AO19" s="301">
        <f>SUM(W19)</f>
        <v>12990</v>
      </c>
      <c r="AP19" s="312">
        <f>SUM(AO19*4/100)</f>
        <v>519.6</v>
      </c>
      <c r="AQ19" s="45">
        <v>520</v>
      </c>
      <c r="AR19" s="302">
        <f>SUM(AQ19*12)</f>
        <v>6240</v>
      </c>
      <c r="AS19" s="299">
        <f>SUM(AO19+AQ19)</f>
        <v>13510</v>
      </c>
      <c r="AT19" s="312">
        <f>SUM(AS19*4/100)</f>
        <v>540.4</v>
      </c>
      <c r="AU19" s="309">
        <v>550</v>
      </c>
      <c r="AV19" s="303">
        <f>SUM(AU19*12)</f>
        <v>6600</v>
      </c>
      <c r="AW19" s="299">
        <f>SUM(AS19+AU19)</f>
        <v>14060</v>
      </c>
      <c r="AX19" s="312">
        <f>SUM(AW19*4/100)</f>
        <v>562.4</v>
      </c>
      <c r="AY19" s="309">
        <v>630</v>
      </c>
      <c r="AZ19" s="304">
        <f>SUM(AY19*12)</f>
        <v>7560</v>
      </c>
      <c r="BA19" s="280"/>
      <c r="BB19" s="280"/>
      <c r="BC19" s="280"/>
      <c r="BD19" s="280"/>
      <c r="BE19" s="280"/>
      <c r="BF19" s="280"/>
    </row>
    <row r="20" spans="1:58" ht="15.75" x14ac:dyDescent="0.25">
      <c r="A20" s="490">
        <v>11</v>
      </c>
      <c r="B20" s="297" t="s">
        <v>7</v>
      </c>
      <c r="C20" s="45" t="s">
        <v>3</v>
      </c>
      <c r="D20" s="45">
        <v>1</v>
      </c>
      <c r="E20" s="45">
        <v>1</v>
      </c>
      <c r="F20" s="313">
        <f t="shared" si="19"/>
        <v>127560</v>
      </c>
      <c r="G20" s="307">
        <v>1</v>
      </c>
      <c r="H20" s="307">
        <v>1</v>
      </c>
      <c r="I20" s="307">
        <v>1</v>
      </c>
      <c r="J20" s="307" t="s">
        <v>3</v>
      </c>
      <c r="K20" s="307" t="s">
        <v>3</v>
      </c>
      <c r="L20" s="307" t="s">
        <v>3</v>
      </c>
      <c r="M20" s="313">
        <f t="shared" si="20"/>
        <v>5160</v>
      </c>
      <c r="N20" s="313">
        <f t="shared" si="21"/>
        <v>5400</v>
      </c>
      <c r="O20" s="313">
        <f t="shared" si="22"/>
        <v>5640</v>
      </c>
      <c r="P20" s="313">
        <f>SUM(F20+M20)</f>
        <v>132720</v>
      </c>
      <c r="Q20" s="313">
        <f>SUM(P20+N20)</f>
        <v>138120</v>
      </c>
      <c r="R20" s="313">
        <f>SUM(Q20+O20)</f>
        <v>143760</v>
      </c>
      <c r="S20" s="308"/>
      <c r="T20" s="279"/>
      <c r="U20" s="297" t="s">
        <v>7</v>
      </c>
      <c r="V20" s="45" t="s">
        <v>3</v>
      </c>
      <c r="W20" s="298">
        <v>10630</v>
      </c>
      <c r="X20" s="298">
        <v>0</v>
      </c>
      <c r="Y20" s="298">
        <v>0</v>
      </c>
      <c r="Z20" s="299">
        <f t="shared" si="23"/>
        <v>10630</v>
      </c>
      <c r="AA20" s="300">
        <f t="shared" si="3"/>
        <v>127560</v>
      </c>
      <c r="AB20" s="309"/>
      <c r="AC20" s="309"/>
      <c r="AD20" s="309"/>
      <c r="AE20" s="309"/>
      <c r="AF20" s="309"/>
      <c r="AG20" s="309"/>
      <c r="AH20" s="309"/>
      <c r="AI20" s="309"/>
      <c r="AJ20" s="309"/>
      <c r="AK20" s="309"/>
      <c r="AL20" s="309"/>
      <c r="AM20" s="309"/>
      <c r="AN20" s="279"/>
      <c r="AO20" s="301">
        <f>SUM(W20)</f>
        <v>10630</v>
      </c>
      <c r="AP20" s="312">
        <f>SUM(AO20*4/100)</f>
        <v>425.2</v>
      </c>
      <c r="AQ20" s="45">
        <v>430</v>
      </c>
      <c r="AR20" s="302">
        <f>SUM(AQ20*12)</f>
        <v>5160</v>
      </c>
      <c r="AS20" s="299">
        <f>SUM(AO20+AQ20)</f>
        <v>11060</v>
      </c>
      <c r="AT20" s="312">
        <f>SUM(AS20*4/100)</f>
        <v>442.4</v>
      </c>
      <c r="AU20" s="309">
        <v>450</v>
      </c>
      <c r="AV20" s="303">
        <f>SUM(AU20*12)</f>
        <v>5400</v>
      </c>
      <c r="AW20" s="299">
        <f>SUM(AS20+AU20)</f>
        <v>11510</v>
      </c>
      <c r="AX20" s="312">
        <f>SUM(AW20*4/100)</f>
        <v>460.4</v>
      </c>
      <c r="AY20" s="309">
        <v>470</v>
      </c>
      <c r="AZ20" s="304">
        <f>SUM(AY20*12)</f>
        <v>5640</v>
      </c>
      <c r="BA20" s="280"/>
      <c r="BB20" s="280"/>
      <c r="BC20" s="280"/>
      <c r="BD20" s="280"/>
      <c r="BE20" s="280"/>
      <c r="BF20" s="280"/>
    </row>
    <row r="21" spans="1:58" ht="15.75" x14ac:dyDescent="0.25">
      <c r="A21" s="490">
        <v>12</v>
      </c>
      <c r="B21" s="297" t="s">
        <v>8</v>
      </c>
      <c r="C21" s="45" t="s">
        <v>3</v>
      </c>
      <c r="D21" s="45">
        <v>1</v>
      </c>
      <c r="E21" s="45">
        <v>1</v>
      </c>
      <c r="F21" s="313">
        <f t="shared" si="19"/>
        <v>108000</v>
      </c>
      <c r="G21" s="307">
        <v>1</v>
      </c>
      <c r="H21" s="307">
        <v>1</v>
      </c>
      <c r="I21" s="307">
        <v>1</v>
      </c>
      <c r="J21" s="307" t="s">
        <v>3</v>
      </c>
      <c r="K21" s="307" t="s">
        <v>3</v>
      </c>
      <c r="L21" s="307" t="s">
        <v>3</v>
      </c>
      <c r="M21" s="308">
        <v>0</v>
      </c>
      <c r="N21" s="308">
        <v>0</v>
      </c>
      <c r="O21" s="308">
        <v>0</v>
      </c>
      <c r="P21" s="313">
        <f>SUM(F21)</f>
        <v>108000</v>
      </c>
      <c r="Q21" s="313">
        <f>SUM(F21)</f>
        <v>108000</v>
      </c>
      <c r="R21" s="313">
        <f>SUM(F21)</f>
        <v>108000</v>
      </c>
      <c r="S21" s="308"/>
      <c r="T21" s="279"/>
      <c r="U21" s="297" t="s">
        <v>8</v>
      </c>
      <c r="V21" s="45" t="s">
        <v>3</v>
      </c>
      <c r="W21" s="298">
        <v>9000</v>
      </c>
      <c r="X21" s="298">
        <v>0</v>
      </c>
      <c r="Y21" s="298">
        <v>0</v>
      </c>
      <c r="Z21" s="299">
        <f t="shared" si="23"/>
        <v>9000</v>
      </c>
      <c r="AA21" s="300">
        <f t="shared" si="3"/>
        <v>108000</v>
      </c>
      <c r="AB21" s="298"/>
      <c r="AC21" s="298"/>
      <c r="AD21" s="309"/>
      <c r="AE21" s="309"/>
      <c r="AF21" s="298"/>
      <c r="AG21" s="298"/>
      <c r="AH21" s="309"/>
      <c r="AI21" s="309"/>
      <c r="AJ21" s="309"/>
      <c r="AK21" s="309"/>
      <c r="AL21" s="309"/>
      <c r="AM21" s="298"/>
      <c r="AN21" s="279"/>
      <c r="AO21" s="45"/>
      <c r="AP21" s="45"/>
      <c r="AQ21" s="45"/>
      <c r="AR21" s="45"/>
      <c r="AS21" s="45"/>
      <c r="AT21" s="45"/>
      <c r="AU21" s="45"/>
      <c r="AV21" s="45"/>
      <c r="AW21" s="45"/>
      <c r="AX21" s="305"/>
      <c r="AY21" s="305"/>
      <c r="AZ21" s="305"/>
      <c r="BA21" s="280"/>
      <c r="BB21" s="280"/>
      <c r="BC21" s="280"/>
      <c r="BD21" s="280"/>
      <c r="BE21" s="280"/>
      <c r="BF21" s="280"/>
    </row>
    <row r="22" spans="1:58" ht="15.75" x14ac:dyDescent="0.25">
      <c r="A22" s="490">
        <v>13</v>
      </c>
      <c r="B22" s="297" t="s">
        <v>9</v>
      </c>
      <c r="C22" s="45" t="s">
        <v>3</v>
      </c>
      <c r="D22" s="45">
        <v>1</v>
      </c>
      <c r="E22" s="45">
        <v>1</v>
      </c>
      <c r="F22" s="313">
        <f t="shared" si="19"/>
        <v>108000</v>
      </c>
      <c r="G22" s="307">
        <v>1</v>
      </c>
      <c r="H22" s="307">
        <v>1</v>
      </c>
      <c r="I22" s="307">
        <v>1</v>
      </c>
      <c r="J22" s="307" t="s">
        <v>3</v>
      </c>
      <c r="K22" s="307" t="s">
        <v>3</v>
      </c>
      <c r="L22" s="307" t="s">
        <v>3</v>
      </c>
      <c r="M22" s="308">
        <v>0</v>
      </c>
      <c r="N22" s="308">
        <v>0</v>
      </c>
      <c r="O22" s="308">
        <v>0</v>
      </c>
      <c r="P22" s="313">
        <f>SUM(F22)</f>
        <v>108000</v>
      </c>
      <c r="Q22" s="313">
        <f>SUM(F22)</f>
        <v>108000</v>
      </c>
      <c r="R22" s="313">
        <f>SUM(F22)</f>
        <v>108000</v>
      </c>
      <c r="S22" s="307"/>
      <c r="T22" s="279"/>
      <c r="U22" s="297" t="s">
        <v>9</v>
      </c>
      <c r="V22" s="45" t="s">
        <v>3</v>
      </c>
      <c r="W22" s="298">
        <v>9000</v>
      </c>
      <c r="X22" s="298">
        <v>0</v>
      </c>
      <c r="Y22" s="298">
        <v>0</v>
      </c>
      <c r="Z22" s="299">
        <f t="shared" si="23"/>
        <v>9000</v>
      </c>
      <c r="AA22" s="300">
        <f t="shared" si="3"/>
        <v>108000</v>
      </c>
      <c r="AB22" s="298"/>
      <c r="AC22" s="298"/>
      <c r="AD22" s="309"/>
      <c r="AE22" s="309"/>
      <c r="AF22" s="298"/>
      <c r="AG22" s="298"/>
      <c r="AH22" s="309"/>
      <c r="AI22" s="309"/>
      <c r="AJ22" s="309"/>
      <c r="AK22" s="309"/>
      <c r="AL22" s="309"/>
      <c r="AM22" s="298"/>
      <c r="AN22" s="279"/>
      <c r="AO22" s="45"/>
      <c r="AP22" s="45"/>
      <c r="AQ22" s="45"/>
      <c r="AR22" s="45"/>
      <c r="AS22" s="45"/>
      <c r="AT22" s="45"/>
      <c r="AU22" s="45"/>
      <c r="AV22" s="45"/>
      <c r="AW22" s="45"/>
      <c r="AX22" s="305"/>
      <c r="AY22" s="305"/>
      <c r="AZ22" s="305"/>
      <c r="BA22" s="280"/>
      <c r="BB22" s="280"/>
      <c r="BC22" s="280"/>
      <c r="BD22" s="280"/>
      <c r="BE22" s="280"/>
      <c r="BF22" s="280"/>
    </row>
    <row r="23" spans="1:58" ht="15.75" x14ac:dyDescent="0.25">
      <c r="A23" s="490">
        <v>14</v>
      </c>
      <c r="B23" s="297" t="s">
        <v>10</v>
      </c>
      <c r="C23" s="45" t="s">
        <v>3</v>
      </c>
      <c r="D23" s="45">
        <v>1</v>
      </c>
      <c r="E23" s="45">
        <v>1</v>
      </c>
      <c r="F23" s="313">
        <f t="shared" si="19"/>
        <v>108000</v>
      </c>
      <c r="G23" s="307">
        <v>1</v>
      </c>
      <c r="H23" s="307">
        <v>1</v>
      </c>
      <c r="I23" s="307">
        <v>1</v>
      </c>
      <c r="J23" s="307" t="s">
        <v>3</v>
      </c>
      <c r="K23" s="307" t="s">
        <v>3</v>
      </c>
      <c r="L23" s="307" t="s">
        <v>3</v>
      </c>
      <c r="M23" s="308">
        <v>0</v>
      </c>
      <c r="N23" s="308">
        <v>0</v>
      </c>
      <c r="O23" s="308">
        <v>0</v>
      </c>
      <c r="P23" s="313">
        <f>SUM(F23)</f>
        <v>108000</v>
      </c>
      <c r="Q23" s="313">
        <f>SUM(F23)</f>
        <v>108000</v>
      </c>
      <c r="R23" s="313">
        <f>SUM(F23)</f>
        <v>108000</v>
      </c>
      <c r="S23" s="308"/>
      <c r="T23" s="279"/>
      <c r="U23" s="297" t="s">
        <v>10</v>
      </c>
      <c r="V23" s="45" t="s">
        <v>3</v>
      </c>
      <c r="W23" s="298">
        <v>9000</v>
      </c>
      <c r="X23" s="298">
        <v>0</v>
      </c>
      <c r="Y23" s="298">
        <v>0</v>
      </c>
      <c r="Z23" s="299">
        <f t="shared" si="23"/>
        <v>9000</v>
      </c>
      <c r="AA23" s="300">
        <f t="shared" si="3"/>
        <v>108000</v>
      </c>
      <c r="AB23" s="298"/>
      <c r="AC23" s="298"/>
      <c r="AD23" s="309"/>
      <c r="AE23" s="309"/>
      <c r="AF23" s="298"/>
      <c r="AG23" s="298"/>
      <c r="AH23" s="309"/>
      <c r="AI23" s="309"/>
      <c r="AJ23" s="309"/>
      <c r="AK23" s="309"/>
      <c r="AL23" s="309"/>
      <c r="AM23" s="298"/>
      <c r="AN23" s="279"/>
      <c r="AO23" s="45"/>
      <c r="AP23" s="45"/>
      <c r="AQ23" s="45"/>
      <c r="AR23" s="45"/>
      <c r="AS23" s="45"/>
      <c r="AT23" s="45"/>
      <c r="AU23" s="45"/>
      <c r="AV23" s="45"/>
      <c r="AW23" s="45"/>
      <c r="AX23" s="305"/>
      <c r="AY23" s="305"/>
      <c r="AZ23" s="305"/>
      <c r="BA23" s="280"/>
      <c r="BB23" s="280"/>
      <c r="BC23" s="280"/>
      <c r="BD23" s="280"/>
      <c r="BE23" s="280"/>
      <c r="BF23" s="280"/>
    </row>
    <row r="24" spans="1:58" ht="15.75" x14ac:dyDescent="0.25">
      <c r="A24" s="490">
        <v>15</v>
      </c>
      <c r="B24" s="297" t="s">
        <v>11</v>
      </c>
      <c r="C24" s="45" t="s">
        <v>3</v>
      </c>
      <c r="D24" s="45">
        <v>1</v>
      </c>
      <c r="E24" s="45">
        <v>1</v>
      </c>
      <c r="F24" s="313">
        <f>SUM(AS67)</f>
        <v>108000</v>
      </c>
      <c r="G24" s="307">
        <v>1</v>
      </c>
      <c r="H24" s="307">
        <v>1</v>
      </c>
      <c r="I24" s="307">
        <v>1</v>
      </c>
      <c r="J24" s="307" t="s">
        <v>3</v>
      </c>
      <c r="K24" s="307" t="s">
        <v>3</v>
      </c>
      <c r="L24" s="307" t="s">
        <v>3</v>
      </c>
      <c r="M24" s="308">
        <v>0</v>
      </c>
      <c r="N24" s="308">
        <v>0</v>
      </c>
      <c r="O24" s="308">
        <v>0</v>
      </c>
      <c r="P24" s="313">
        <f>SUM(F24)</f>
        <v>108000</v>
      </c>
      <c r="Q24" s="313">
        <f>SUM(F24)</f>
        <v>108000</v>
      </c>
      <c r="R24" s="313">
        <f>SUM(F24)</f>
        <v>108000</v>
      </c>
      <c r="S24" s="307" t="s">
        <v>55</v>
      </c>
      <c r="T24" s="279"/>
      <c r="U24" s="297" t="s">
        <v>11</v>
      </c>
      <c r="V24" s="45" t="s">
        <v>3</v>
      </c>
      <c r="W24" s="298">
        <v>9000</v>
      </c>
      <c r="X24" s="298">
        <v>0</v>
      </c>
      <c r="Y24" s="298">
        <v>0</v>
      </c>
      <c r="Z24" s="299">
        <f t="shared" si="23"/>
        <v>9000</v>
      </c>
      <c r="AA24" s="300">
        <f t="shared" si="3"/>
        <v>108000</v>
      </c>
      <c r="AB24" s="298"/>
      <c r="AC24" s="298"/>
      <c r="AD24" s="309"/>
      <c r="AE24" s="309"/>
      <c r="AF24" s="298"/>
      <c r="AG24" s="298"/>
      <c r="AH24" s="309"/>
      <c r="AI24" s="309"/>
      <c r="AJ24" s="309"/>
      <c r="AK24" s="309"/>
      <c r="AL24" s="309"/>
      <c r="AM24" s="298"/>
      <c r="AN24" s="279"/>
      <c r="AO24" s="45"/>
      <c r="AP24" s="45"/>
      <c r="AQ24" s="45"/>
      <c r="AR24" s="45"/>
      <c r="AS24" s="45"/>
      <c r="AT24" s="45"/>
      <c r="AU24" s="45"/>
      <c r="AV24" s="45"/>
      <c r="AW24" s="45"/>
      <c r="AX24" s="305"/>
      <c r="AY24" s="305"/>
      <c r="AZ24" s="305"/>
      <c r="BA24" s="280"/>
      <c r="BB24" s="280"/>
      <c r="BC24" s="280"/>
      <c r="BD24" s="280"/>
      <c r="BE24" s="280"/>
      <c r="BF24" s="280"/>
    </row>
    <row r="25" spans="1:58" ht="15.75" x14ac:dyDescent="0.25">
      <c r="A25" s="490"/>
      <c r="B25" s="306" t="s">
        <v>52</v>
      </c>
      <c r="C25" s="45"/>
      <c r="D25" s="45"/>
      <c r="E25" s="45"/>
      <c r="F25" s="313"/>
      <c r="G25" s="45"/>
      <c r="H25" s="45"/>
      <c r="I25" s="45"/>
      <c r="J25" s="45"/>
      <c r="K25" s="45"/>
      <c r="L25" s="45"/>
      <c r="M25" s="308"/>
      <c r="N25" s="308"/>
      <c r="O25" s="308"/>
      <c r="P25" s="313"/>
      <c r="Q25" s="313"/>
      <c r="R25" s="313"/>
      <c r="S25" s="297"/>
      <c r="T25" s="279"/>
      <c r="U25" s="306" t="s">
        <v>52</v>
      </c>
      <c r="V25" s="45"/>
      <c r="W25" s="298"/>
      <c r="X25" s="298"/>
      <c r="Y25" s="298"/>
      <c r="Z25" s="298"/>
      <c r="AA25" s="309"/>
      <c r="AB25" s="298"/>
      <c r="AC25" s="298"/>
      <c r="AD25" s="309"/>
      <c r="AE25" s="309"/>
      <c r="AF25" s="298"/>
      <c r="AG25" s="298"/>
      <c r="AH25" s="309"/>
      <c r="AI25" s="309"/>
      <c r="AJ25" s="309"/>
      <c r="AK25" s="309"/>
      <c r="AL25" s="309"/>
      <c r="AM25" s="298"/>
      <c r="AN25" s="279"/>
      <c r="AO25" s="45"/>
      <c r="AP25" s="45"/>
      <c r="AQ25" s="45"/>
      <c r="AR25" s="45"/>
      <c r="AS25" s="45"/>
      <c r="AT25" s="45"/>
      <c r="AU25" s="45"/>
      <c r="AV25" s="45"/>
      <c r="AW25" s="45"/>
      <c r="AX25" s="305"/>
      <c r="AY25" s="305"/>
      <c r="AZ25" s="305"/>
      <c r="BA25" s="280"/>
      <c r="BB25" s="280"/>
      <c r="BC25" s="280"/>
      <c r="BD25" s="280"/>
      <c r="BE25" s="280"/>
      <c r="BF25" s="280"/>
    </row>
    <row r="26" spans="1:58" ht="15.75" x14ac:dyDescent="0.25">
      <c r="A26" s="491">
        <v>16</v>
      </c>
      <c r="B26" s="492" t="s">
        <v>53</v>
      </c>
      <c r="C26" s="493" t="s">
        <v>76</v>
      </c>
      <c r="D26" s="493">
        <v>2</v>
      </c>
      <c r="E26" s="493">
        <v>2</v>
      </c>
      <c r="F26" s="494"/>
      <c r="G26" s="493"/>
      <c r="H26" s="493"/>
      <c r="I26" s="493"/>
      <c r="J26" s="493"/>
      <c r="K26" s="493"/>
      <c r="L26" s="493"/>
      <c r="M26" s="494"/>
      <c r="N26" s="494"/>
      <c r="O26" s="494"/>
      <c r="P26" s="494"/>
      <c r="Q26" s="494"/>
      <c r="R26" s="494"/>
      <c r="S26" s="492"/>
      <c r="T26" s="279"/>
      <c r="U26" s="492" t="s">
        <v>53</v>
      </c>
      <c r="V26" s="493" t="s">
        <v>76</v>
      </c>
      <c r="W26" s="495"/>
      <c r="X26" s="495"/>
      <c r="Y26" s="495"/>
      <c r="Z26" s="495"/>
      <c r="AA26" s="495"/>
      <c r="AB26" s="495"/>
      <c r="AC26" s="495"/>
      <c r="AD26" s="495"/>
      <c r="AE26" s="495"/>
      <c r="AF26" s="495"/>
      <c r="AG26" s="495"/>
      <c r="AH26" s="495"/>
      <c r="AI26" s="495"/>
      <c r="AJ26" s="495"/>
      <c r="AK26" s="495"/>
      <c r="AL26" s="495"/>
      <c r="AM26" s="495"/>
      <c r="AN26" s="315"/>
      <c r="AO26" s="493"/>
      <c r="AP26" s="493"/>
      <c r="AQ26" s="493"/>
      <c r="AR26" s="493"/>
      <c r="AS26" s="493"/>
      <c r="AT26" s="493"/>
      <c r="AU26" s="493"/>
      <c r="AV26" s="493"/>
      <c r="AW26" s="493"/>
      <c r="AX26" s="496"/>
      <c r="AY26" s="496"/>
      <c r="AZ26" s="496"/>
      <c r="BA26" s="280"/>
      <c r="BB26" s="280"/>
      <c r="BC26" s="280"/>
      <c r="BD26" s="280"/>
      <c r="BE26" s="280"/>
      <c r="BF26" s="280"/>
    </row>
    <row r="27" spans="1:58" ht="15.75" x14ac:dyDescent="0.25">
      <c r="A27" s="491">
        <v>17</v>
      </c>
      <c r="B27" s="492" t="s">
        <v>54</v>
      </c>
      <c r="C27" s="493" t="s">
        <v>3</v>
      </c>
      <c r="D27" s="493">
        <v>1</v>
      </c>
      <c r="E27" s="493">
        <v>1</v>
      </c>
      <c r="F27" s="494"/>
      <c r="G27" s="493"/>
      <c r="H27" s="493"/>
      <c r="I27" s="493"/>
      <c r="J27" s="495"/>
      <c r="K27" s="495"/>
      <c r="L27" s="495"/>
      <c r="M27" s="494"/>
      <c r="N27" s="494"/>
      <c r="O27" s="494"/>
      <c r="P27" s="494"/>
      <c r="Q27" s="494"/>
      <c r="R27" s="494"/>
      <c r="S27" s="492"/>
      <c r="T27" s="279"/>
      <c r="U27" s="492" t="s">
        <v>54</v>
      </c>
      <c r="V27" s="493" t="s">
        <v>3</v>
      </c>
      <c r="W27" s="495"/>
      <c r="X27" s="495"/>
      <c r="Y27" s="495"/>
      <c r="Z27" s="495"/>
      <c r="AA27" s="495"/>
      <c r="AB27" s="495"/>
      <c r="AC27" s="495"/>
      <c r="AD27" s="495"/>
      <c r="AE27" s="495"/>
      <c r="AF27" s="495"/>
      <c r="AG27" s="495"/>
      <c r="AH27" s="495"/>
      <c r="AI27" s="495"/>
      <c r="AJ27" s="495"/>
      <c r="AK27" s="495"/>
      <c r="AL27" s="495"/>
      <c r="AM27" s="495"/>
      <c r="AN27" s="315"/>
      <c r="AO27" s="495"/>
      <c r="AP27" s="497"/>
      <c r="AQ27" s="493"/>
      <c r="AR27" s="495"/>
      <c r="AS27" s="495"/>
      <c r="AT27" s="497"/>
      <c r="AU27" s="495"/>
      <c r="AV27" s="495"/>
      <c r="AW27" s="495"/>
      <c r="AX27" s="497"/>
      <c r="AY27" s="495"/>
      <c r="AZ27" s="495"/>
      <c r="BA27" s="280"/>
      <c r="BB27" s="280"/>
      <c r="BC27" s="280"/>
      <c r="BD27" s="280"/>
      <c r="BE27" s="280"/>
      <c r="BF27" s="280"/>
    </row>
    <row r="28" spans="1:58" ht="15.75" x14ac:dyDescent="0.25">
      <c r="A28" s="490"/>
      <c r="B28" s="306" t="s">
        <v>103</v>
      </c>
      <c r="C28" s="307"/>
      <c r="D28" s="307"/>
      <c r="E28" s="307"/>
      <c r="F28" s="308"/>
      <c r="G28" s="308"/>
      <c r="H28" s="308"/>
      <c r="I28" s="308"/>
      <c r="J28" s="308"/>
      <c r="K28" s="308"/>
      <c r="L28" s="308"/>
      <c r="M28" s="308"/>
      <c r="N28" s="308"/>
      <c r="O28" s="308"/>
      <c r="P28" s="308"/>
      <c r="Q28" s="308"/>
      <c r="R28" s="308"/>
      <c r="S28" s="308"/>
      <c r="T28" s="279"/>
      <c r="U28" s="306" t="s">
        <v>103</v>
      </c>
      <c r="V28" s="307"/>
      <c r="W28" s="298"/>
      <c r="X28" s="298"/>
      <c r="Y28" s="298"/>
      <c r="Z28" s="298"/>
      <c r="AA28" s="309"/>
      <c r="AB28" s="298"/>
      <c r="AC28" s="298"/>
      <c r="AD28" s="309"/>
      <c r="AE28" s="309"/>
      <c r="AF28" s="298"/>
      <c r="AG28" s="298"/>
      <c r="AH28" s="309"/>
      <c r="AI28" s="309"/>
      <c r="AJ28" s="309"/>
      <c r="AK28" s="309"/>
      <c r="AL28" s="309"/>
      <c r="AM28" s="298"/>
      <c r="AN28" s="279"/>
      <c r="AO28" s="45"/>
      <c r="AP28" s="45"/>
      <c r="AQ28" s="45"/>
      <c r="AR28" s="45"/>
      <c r="AS28" s="45"/>
      <c r="AT28" s="45"/>
      <c r="AU28" s="45"/>
      <c r="AV28" s="45"/>
      <c r="AW28" s="45"/>
      <c r="AX28" s="305"/>
      <c r="AY28" s="305"/>
      <c r="AZ28" s="305"/>
      <c r="BA28" s="280"/>
      <c r="BB28" s="280"/>
      <c r="BC28" s="280"/>
      <c r="BD28" s="280"/>
      <c r="BE28" s="280"/>
      <c r="BF28" s="280"/>
    </row>
    <row r="29" spans="1:58" ht="15.75" x14ac:dyDescent="0.25">
      <c r="A29" s="490">
        <v>18</v>
      </c>
      <c r="B29" s="549" t="s">
        <v>82</v>
      </c>
      <c r="C29" s="307" t="s">
        <v>65</v>
      </c>
      <c r="D29" s="307">
        <v>1</v>
      </c>
      <c r="E29" s="307">
        <v>1</v>
      </c>
      <c r="F29" s="313">
        <f>SUM(AE66)</f>
        <v>435600</v>
      </c>
      <c r="G29" s="307">
        <v>1</v>
      </c>
      <c r="H29" s="307">
        <v>1</v>
      </c>
      <c r="I29" s="307">
        <v>1</v>
      </c>
      <c r="J29" s="309" t="s">
        <v>3</v>
      </c>
      <c r="K29" s="309" t="s">
        <v>3</v>
      </c>
      <c r="L29" s="309" t="s">
        <v>3</v>
      </c>
      <c r="M29" s="313">
        <f>SUM(AM66)</f>
        <v>13620</v>
      </c>
      <c r="N29" s="313">
        <f>SUM(AM66)</f>
        <v>13620</v>
      </c>
      <c r="O29" s="313">
        <f>SUM(AM66)</f>
        <v>13620</v>
      </c>
      <c r="P29" s="313">
        <f>SUM(F29+M29)</f>
        <v>449220</v>
      </c>
      <c r="Q29" s="313">
        <f>SUM(P29+N29)</f>
        <v>462840</v>
      </c>
      <c r="R29" s="313">
        <f>SUM(Q29+O29)</f>
        <v>476460</v>
      </c>
      <c r="S29" s="307" t="s">
        <v>55</v>
      </c>
      <c r="T29" s="279"/>
      <c r="U29" s="310" t="s">
        <v>82</v>
      </c>
      <c r="V29" s="307" t="s">
        <v>65</v>
      </c>
      <c r="W29" s="298"/>
      <c r="X29" s="298"/>
      <c r="Y29" s="298"/>
      <c r="Z29" s="298"/>
      <c r="AA29" s="309"/>
      <c r="AB29" s="298"/>
      <c r="AC29" s="298"/>
      <c r="AD29" s="309"/>
      <c r="AE29" s="309"/>
      <c r="AF29" s="298"/>
      <c r="AG29" s="298"/>
      <c r="AH29" s="309"/>
      <c r="AI29" s="309"/>
      <c r="AJ29" s="309"/>
      <c r="AK29" s="309"/>
      <c r="AL29" s="309"/>
      <c r="AM29" s="298"/>
      <c r="AN29" s="279"/>
      <c r="AO29" s="45"/>
      <c r="AP29" s="45"/>
      <c r="AQ29" s="45"/>
      <c r="AR29" s="45"/>
      <c r="AS29" s="45"/>
      <c r="AT29" s="45"/>
      <c r="AU29" s="45"/>
      <c r="AV29" s="45"/>
      <c r="AW29" s="45"/>
      <c r="AX29" s="305"/>
      <c r="AY29" s="305"/>
      <c r="AZ29" s="305"/>
      <c r="BA29" s="280"/>
      <c r="BB29" s="280"/>
      <c r="BC29" s="280"/>
      <c r="BD29" s="280"/>
      <c r="BE29" s="280"/>
      <c r="BF29" s="280"/>
    </row>
    <row r="30" spans="1:58" ht="15.75" x14ac:dyDescent="0.25">
      <c r="A30" s="490">
        <v>19</v>
      </c>
      <c r="B30" s="549" t="s">
        <v>36</v>
      </c>
      <c r="C30" s="307" t="s">
        <v>233</v>
      </c>
      <c r="D30" s="307">
        <v>1</v>
      </c>
      <c r="E30" s="307" t="s">
        <v>3</v>
      </c>
      <c r="F30" s="308">
        <v>0</v>
      </c>
      <c r="G30" s="307">
        <v>1</v>
      </c>
      <c r="H30" s="307">
        <v>1</v>
      </c>
      <c r="I30" s="307">
        <v>1</v>
      </c>
      <c r="J30" s="311">
        <v>1</v>
      </c>
      <c r="K30" s="307" t="s">
        <v>3</v>
      </c>
      <c r="L30" s="307" t="s">
        <v>3</v>
      </c>
      <c r="M30" s="313">
        <f>SUM(AE89)</f>
        <v>355320</v>
      </c>
      <c r="N30" s="313">
        <f>SUM(AM89)</f>
        <v>12000</v>
      </c>
      <c r="O30" s="313">
        <f>SUM(AM89)</f>
        <v>12000</v>
      </c>
      <c r="P30" s="313">
        <f>SUM(F30+M30)</f>
        <v>355320</v>
      </c>
      <c r="Q30" s="313">
        <f>SUM(P30+N30)</f>
        <v>367320</v>
      </c>
      <c r="R30" s="313">
        <f>SUM(Q30+O30)</f>
        <v>379320</v>
      </c>
      <c r="S30" s="307" t="s">
        <v>110</v>
      </c>
      <c r="T30" s="279"/>
      <c r="U30" s="310" t="s">
        <v>36</v>
      </c>
      <c r="V30" s="45" t="s">
        <v>233</v>
      </c>
      <c r="W30" s="298"/>
      <c r="X30" s="298"/>
      <c r="Y30" s="298"/>
      <c r="Z30" s="298"/>
      <c r="AA30" s="309"/>
      <c r="AB30" s="298"/>
      <c r="AC30" s="298"/>
      <c r="AD30" s="309"/>
      <c r="AE30" s="309"/>
      <c r="AF30" s="298"/>
      <c r="AG30" s="298"/>
      <c r="AH30" s="309"/>
      <c r="AI30" s="309"/>
      <c r="AJ30" s="309"/>
      <c r="AK30" s="309"/>
      <c r="AL30" s="309"/>
      <c r="AM30" s="298"/>
      <c r="AN30" s="279"/>
      <c r="AO30" s="45"/>
      <c r="AP30" s="45"/>
      <c r="AQ30" s="45"/>
      <c r="AR30" s="45"/>
      <c r="AS30" s="45"/>
      <c r="AT30" s="45"/>
      <c r="AU30" s="45"/>
      <c r="AV30" s="45"/>
      <c r="AW30" s="45"/>
      <c r="AX30" s="305"/>
      <c r="AY30" s="305"/>
      <c r="AZ30" s="305"/>
      <c r="BA30" s="280"/>
      <c r="BB30" s="280"/>
      <c r="BC30" s="280"/>
      <c r="BD30" s="280"/>
      <c r="BE30" s="280"/>
      <c r="BF30" s="280"/>
    </row>
    <row r="31" spans="1:58" ht="15.75" x14ac:dyDescent="0.25">
      <c r="A31" s="490">
        <v>20</v>
      </c>
      <c r="B31" s="308" t="s">
        <v>70</v>
      </c>
      <c r="C31" s="307" t="s">
        <v>72</v>
      </c>
      <c r="D31" s="307">
        <v>1</v>
      </c>
      <c r="E31" s="307">
        <v>1</v>
      </c>
      <c r="F31" s="313">
        <f>SUM(AA31)</f>
        <v>324360</v>
      </c>
      <c r="G31" s="307">
        <v>1</v>
      </c>
      <c r="H31" s="307">
        <v>1</v>
      </c>
      <c r="I31" s="307">
        <v>1</v>
      </c>
      <c r="J31" s="307" t="s">
        <v>3</v>
      </c>
      <c r="K31" s="307" t="s">
        <v>3</v>
      </c>
      <c r="L31" s="307" t="s">
        <v>3</v>
      </c>
      <c r="M31" s="313">
        <f>SUM(AE31)</f>
        <v>11160</v>
      </c>
      <c r="N31" s="313">
        <f>SUM(AI31)</f>
        <v>11040</v>
      </c>
      <c r="O31" s="313">
        <f>SUM(AM31)</f>
        <v>11160</v>
      </c>
      <c r="P31" s="313">
        <f>SUM(F31+M31)</f>
        <v>335520</v>
      </c>
      <c r="Q31" s="313">
        <f t="shared" ref="Q31:R33" si="24">SUM(P31+N31)</f>
        <v>346560</v>
      </c>
      <c r="R31" s="313">
        <f t="shared" si="24"/>
        <v>357720</v>
      </c>
      <c r="S31" s="308"/>
      <c r="T31" s="279"/>
      <c r="U31" s="297" t="s">
        <v>70</v>
      </c>
      <c r="V31" s="45" t="s">
        <v>72</v>
      </c>
      <c r="W31" s="298">
        <v>27030</v>
      </c>
      <c r="X31" s="298">
        <v>0</v>
      </c>
      <c r="Y31" s="298">
        <v>0</v>
      </c>
      <c r="Z31" s="299">
        <f t="shared" ref="Z31:Z33" si="25">SUM(W31:Y31)</f>
        <v>27030</v>
      </c>
      <c r="AA31" s="300">
        <f t="shared" ref="AA31:AA33" si="26">SUM(Z31*12)</f>
        <v>324360</v>
      </c>
      <c r="AB31" s="301">
        <f t="shared" ref="AB31:AB33" si="27">SUM(W31)</f>
        <v>27030</v>
      </c>
      <c r="AC31" s="298">
        <v>27960</v>
      </c>
      <c r="AD31" s="299">
        <f t="shared" ref="AD31:AD33" si="28">SUM(AC31-AB31)</f>
        <v>930</v>
      </c>
      <c r="AE31" s="302">
        <f t="shared" ref="AE31:AE33" si="29">SUM(AD31*12)</f>
        <v>11160</v>
      </c>
      <c r="AF31" s="301">
        <f t="shared" ref="AF31:AF33" si="30">SUM(AC31)</f>
        <v>27960</v>
      </c>
      <c r="AG31" s="298">
        <v>28880</v>
      </c>
      <c r="AH31" s="299">
        <f t="shared" ref="AH31:AH33" si="31">SUM(AG31-AF31)</f>
        <v>920</v>
      </c>
      <c r="AI31" s="303">
        <f t="shared" ref="AI31:AI33" si="32">SUM(AH31*12)</f>
        <v>11040</v>
      </c>
      <c r="AJ31" s="301">
        <f t="shared" ref="AJ31:AJ33" si="33">SUM(AG31)</f>
        <v>28880</v>
      </c>
      <c r="AK31" s="298">
        <v>29810</v>
      </c>
      <c r="AL31" s="299">
        <f>SUM(AK31-AJ31)</f>
        <v>930</v>
      </c>
      <c r="AM31" s="304">
        <f>SUM(AL31*12)</f>
        <v>11160</v>
      </c>
      <c r="AN31" s="279"/>
      <c r="AO31" s="45"/>
      <c r="AP31" s="45"/>
      <c r="AQ31" s="45"/>
      <c r="AR31" s="45"/>
      <c r="AS31" s="45"/>
      <c r="AT31" s="45"/>
      <c r="AU31" s="45"/>
      <c r="AV31" s="45"/>
      <c r="AW31" s="45"/>
      <c r="AX31" s="305"/>
      <c r="AY31" s="305"/>
      <c r="AZ31" s="305"/>
      <c r="BA31" s="280"/>
      <c r="BB31" s="280"/>
      <c r="BC31" s="280"/>
      <c r="BD31" s="280"/>
      <c r="BE31" s="280"/>
      <c r="BF31" s="280"/>
    </row>
    <row r="32" spans="1:58" ht="15.75" x14ac:dyDescent="0.25">
      <c r="A32" s="490">
        <v>21</v>
      </c>
      <c r="B32" s="308" t="s">
        <v>73</v>
      </c>
      <c r="C32" s="307" t="s">
        <v>71</v>
      </c>
      <c r="D32" s="307">
        <v>1</v>
      </c>
      <c r="E32" s="307">
        <v>1</v>
      </c>
      <c r="F32" s="313">
        <f>SUM(AA32)</f>
        <v>171720</v>
      </c>
      <c r="G32" s="307">
        <v>1</v>
      </c>
      <c r="H32" s="307">
        <v>1</v>
      </c>
      <c r="I32" s="307">
        <v>1</v>
      </c>
      <c r="J32" s="307" t="s">
        <v>3</v>
      </c>
      <c r="K32" s="307" t="s">
        <v>3</v>
      </c>
      <c r="L32" s="307" t="s">
        <v>3</v>
      </c>
      <c r="M32" s="313">
        <f>SUM(AE32)</f>
        <v>6480</v>
      </c>
      <c r="N32" s="313">
        <f>SUM(AI32)</f>
        <v>7080</v>
      </c>
      <c r="O32" s="313">
        <f>SUM(AM32)</f>
        <v>7080</v>
      </c>
      <c r="P32" s="313">
        <f>SUM(F32+M32)</f>
        <v>178200</v>
      </c>
      <c r="Q32" s="313">
        <f t="shared" si="24"/>
        <v>185280</v>
      </c>
      <c r="R32" s="313">
        <f t="shared" si="24"/>
        <v>192360</v>
      </c>
      <c r="S32" s="308"/>
      <c r="T32" s="279"/>
      <c r="U32" s="297" t="s">
        <v>73</v>
      </c>
      <c r="V32" s="45" t="s">
        <v>71</v>
      </c>
      <c r="W32" s="298">
        <v>14310</v>
      </c>
      <c r="X32" s="298">
        <v>0</v>
      </c>
      <c r="Y32" s="298">
        <v>0</v>
      </c>
      <c r="Z32" s="299">
        <f t="shared" si="25"/>
        <v>14310</v>
      </c>
      <c r="AA32" s="300">
        <f t="shared" si="26"/>
        <v>171720</v>
      </c>
      <c r="AB32" s="301">
        <f t="shared" si="27"/>
        <v>14310</v>
      </c>
      <c r="AC32" s="298">
        <v>14850</v>
      </c>
      <c r="AD32" s="299">
        <f t="shared" si="28"/>
        <v>540</v>
      </c>
      <c r="AE32" s="302">
        <f t="shared" si="29"/>
        <v>6480</v>
      </c>
      <c r="AF32" s="301">
        <f t="shared" si="30"/>
        <v>14850</v>
      </c>
      <c r="AG32" s="298">
        <v>15440</v>
      </c>
      <c r="AH32" s="299">
        <f t="shared" si="31"/>
        <v>590</v>
      </c>
      <c r="AI32" s="303">
        <f t="shared" si="32"/>
        <v>7080</v>
      </c>
      <c r="AJ32" s="301">
        <f t="shared" si="33"/>
        <v>15440</v>
      </c>
      <c r="AK32" s="298">
        <v>16030</v>
      </c>
      <c r="AL32" s="299">
        <f>SUM(AK32-AJ32)</f>
        <v>590</v>
      </c>
      <c r="AM32" s="304">
        <f>SUM(AL32*12)</f>
        <v>7080</v>
      </c>
      <c r="AN32" s="279"/>
      <c r="AO32" s="45"/>
      <c r="AP32" s="45"/>
      <c r="AQ32" s="45"/>
      <c r="AR32" s="45"/>
      <c r="AS32" s="45"/>
      <c r="AT32" s="45"/>
      <c r="AU32" s="45"/>
      <c r="AV32" s="45"/>
      <c r="AW32" s="45"/>
      <c r="AX32" s="305"/>
      <c r="AY32" s="305"/>
      <c r="AZ32" s="305"/>
      <c r="BA32" s="280"/>
      <c r="BB32" s="280"/>
      <c r="BC32" s="280"/>
      <c r="BD32" s="280"/>
      <c r="BE32" s="280"/>
      <c r="BF32" s="280"/>
    </row>
    <row r="33" spans="1:58" ht="15.75" x14ac:dyDescent="0.25">
      <c r="A33" s="490">
        <v>22</v>
      </c>
      <c r="B33" s="308" t="s">
        <v>37</v>
      </c>
      <c r="C33" s="307" t="s">
        <v>72</v>
      </c>
      <c r="D33" s="307">
        <v>1</v>
      </c>
      <c r="E33" s="307">
        <v>1</v>
      </c>
      <c r="F33" s="313">
        <f>SUM(AA33)</f>
        <v>203040</v>
      </c>
      <c r="G33" s="307">
        <v>1</v>
      </c>
      <c r="H33" s="307">
        <v>1</v>
      </c>
      <c r="I33" s="307">
        <v>1</v>
      </c>
      <c r="J33" s="307" t="s">
        <v>3</v>
      </c>
      <c r="K33" s="307" t="s">
        <v>3</v>
      </c>
      <c r="L33" s="307" t="s">
        <v>3</v>
      </c>
      <c r="M33" s="313">
        <f>SUM(AM68)</f>
        <v>9720</v>
      </c>
      <c r="N33" s="313">
        <f>SUM(AM68)</f>
        <v>9720</v>
      </c>
      <c r="O33" s="313">
        <f>SUM(AM68)</f>
        <v>9720</v>
      </c>
      <c r="P33" s="313">
        <f>SUM(F33+M33)</f>
        <v>212760</v>
      </c>
      <c r="Q33" s="313">
        <f t="shared" si="24"/>
        <v>222480</v>
      </c>
      <c r="R33" s="313">
        <f t="shared" si="24"/>
        <v>232200</v>
      </c>
      <c r="S33" s="307" t="s">
        <v>55</v>
      </c>
      <c r="T33" s="279"/>
      <c r="U33" s="297" t="s">
        <v>37</v>
      </c>
      <c r="V33" s="45" t="s">
        <v>72</v>
      </c>
      <c r="W33" s="298">
        <v>16920</v>
      </c>
      <c r="X33" s="298">
        <v>0</v>
      </c>
      <c r="Y33" s="298">
        <v>0</v>
      </c>
      <c r="Z33" s="299">
        <f t="shared" si="25"/>
        <v>16920</v>
      </c>
      <c r="AA33" s="300">
        <f t="shared" si="26"/>
        <v>203040</v>
      </c>
      <c r="AB33" s="301">
        <f t="shared" si="27"/>
        <v>16920</v>
      </c>
      <c r="AC33" s="298">
        <v>17690</v>
      </c>
      <c r="AD33" s="299">
        <f t="shared" si="28"/>
        <v>770</v>
      </c>
      <c r="AE33" s="302">
        <f t="shared" si="29"/>
        <v>9240</v>
      </c>
      <c r="AF33" s="301">
        <f t="shared" si="30"/>
        <v>17690</v>
      </c>
      <c r="AG33" s="298">
        <v>18440</v>
      </c>
      <c r="AH33" s="299">
        <f t="shared" si="31"/>
        <v>750</v>
      </c>
      <c r="AI33" s="303">
        <f t="shared" si="32"/>
        <v>9000</v>
      </c>
      <c r="AJ33" s="301">
        <f t="shared" si="33"/>
        <v>18440</v>
      </c>
      <c r="AK33" s="298">
        <v>19200</v>
      </c>
      <c r="AL33" s="299">
        <f>SUM(AK33-AJ33)</f>
        <v>760</v>
      </c>
      <c r="AM33" s="304">
        <f>SUM(AL33*12)</f>
        <v>9120</v>
      </c>
      <c r="AN33" s="279"/>
      <c r="AO33" s="45"/>
      <c r="AP33" s="45"/>
      <c r="AQ33" s="45"/>
      <c r="AR33" s="45"/>
      <c r="AS33" s="45"/>
      <c r="AT33" s="45"/>
      <c r="AU33" s="45"/>
      <c r="AV33" s="45"/>
      <c r="AW33" s="45"/>
      <c r="AX33" s="305"/>
      <c r="AY33" s="305"/>
      <c r="AZ33" s="305"/>
      <c r="BA33" s="280"/>
      <c r="BB33" s="280"/>
      <c r="BC33" s="280"/>
      <c r="BD33" s="280"/>
      <c r="BE33" s="280"/>
      <c r="BF33" s="280"/>
    </row>
    <row r="34" spans="1:58" ht="15.75" x14ac:dyDescent="0.25">
      <c r="A34" s="490"/>
      <c r="B34" s="548" t="s">
        <v>5</v>
      </c>
      <c r="C34" s="307"/>
      <c r="D34" s="307"/>
      <c r="E34" s="307"/>
      <c r="F34" s="308"/>
      <c r="G34" s="308"/>
      <c r="H34" s="308"/>
      <c r="I34" s="308"/>
      <c r="J34" s="308"/>
      <c r="K34" s="308"/>
      <c r="L34" s="308"/>
      <c r="M34" s="308"/>
      <c r="N34" s="308"/>
      <c r="O34" s="308"/>
      <c r="P34" s="308"/>
      <c r="Q34" s="308"/>
      <c r="R34" s="308"/>
      <c r="S34" s="308"/>
      <c r="T34" s="279"/>
      <c r="U34" s="306" t="s">
        <v>5</v>
      </c>
      <c r="V34" s="307"/>
      <c r="W34" s="309"/>
      <c r="X34" s="309"/>
      <c r="Y34" s="309"/>
      <c r="Z34" s="309"/>
      <c r="AA34" s="309"/>
      <c r="AB34" s="309"/>
      <c r="AC34" s="309"/>
      <c r="AD34" s="309"/>
      <c r="AE34" s="309"/>
      <c r="AF34" s="309"/>
      <c r="AG34" s="309"/>
      <c r="AH34" s="309"/>
      <c r="AI34" s="309"/>
      <c r="AJ34" s="309"/>
      <c r="AK34" s="309"/>
      <c r="AL34" s="309"/>
      <c r="AM34" s="309"/>
      <c r="AN34" s="279"/>
      <c r="AO34" s="45"/>
      <c r="AP34" s="45"/>
      <c r="AQ34" s="45"/>
      <c r="AR34" s="45"/>
      <c r="AS34" s="45"/>
      <c r="AT34" s="45"/>
      <c r="AU34" s="45"/>
      <c r="AV34" s="45"/>
      <c r="AW34" s="45"/>
      <c r="AX34" s="305"/>
      <c r="AY34" s="305"/>
      <c r="AZ34" s="305"/>
      <c r="BA34" s="280"/>
      <c r="BB34" s="280"/>
      <c r="BC34" s="280"/>
      <c r="BD34" s="280"/>
      <c r="BE34" s="280"/>
      <c r="BF34" s="280"/>
    </row>
    <row r="35" spans="1:58" ht="15.75" x14ac:dyDescent="0.25">
      <c r="A35" s="490">
        <v>23</v>
      </c>
      <c r="B35" s="308" t="s">
        <v>12</v>
      </c>
      <c r="C35" s="307" t="s">
        <v>3</v>
      </c>
      <c r="D35" s="307">
        <v>1</v>
      </c>
      <c r="E35" s="307">
        <v>1</v>
      </c>
      <c r="F35" s="313">
        <f>SUM(AA35)</f>
        <v>165720</v>
      </c>
      <c r="G35" s="307">
        <v>1</v>
      </c>
      <c r="H35" s="307">
        <v>1</v>
      </c>
      <c r="I35" s="307">
        <v>1</v>
      </c>
      <c r="J35" s="307" t="s">
        <v>3</v>
      </c>
      <c r="K35" s="307" t="s">
        <v>3</v>
      </c>
      <c r="L35" s="307" t="s">
        <v>3</v>
      </c>
      <c r="M35" s="313">
        <f t="shared" ref="M35" si="34">SUM(AR35)</f>
        <v>6720</v>
      </c>
      <c r="N35" s="313">
        <f t="shared" ref="N35" si="35">SUM(AV35)</f>
        <v>6960</v>
      </c>
      <c r="O35" s="313">
        <f t="shared" ref="O35" si="36">SUM(AZ35)</f>
        <v>7200</v>
      </c>
      <c r="P35" s="313">
        <f>SUM(F35+M35)</f>
        <v>172440</v>
      </c>
      <c r="Q35" s="313">
        <f t="shared" ref="Q35:R37" si="37">SUM(P35+N35)</f>
        <v>179400</v>
      </c>
      <c r="R35" s="313">
        <f t="shared" si="37"/>
        <v>186600</v>
      </c>
      <c r="S35" s="308"/>
      <c r="T35" s="279"/>
      <c r="U35" s="297" t="s">
        <v>12</v>
      </c>
      <c r="V35" s="45" t="s">
        <v>3</v>
      </c>
      <c r="W35" s="298">
        <v>13810</v>
      </c>
      <c r="X35" s="298">
        <v>0</v>
      </c>
      <c r="Y35" s="298">
        <v>0</v>
      </c>
      <c r="Z35" s="299">
        <f t="shared" ref="Z35:Z36" si="38">SUM(W35:Y35)</f>
        <v>13810</v>
      </c>
      <c r="AA35" s="300">
        <f t="shared" ref="AA35:AA36" si="39">SUM(Z35*12)</f>
        <v>165720</v>
      </c>
      <c r="AB35" s="309"/>
      <c r="AC35" s="309"/>
      <c r="AD35" s="309"/>
      <c r="AE35" s="309"/>
      <c r="AF35" s="309"/>
      <c r="AG35" s="309"/>
      <c r="AH35" s="309"/>
      <c r="AI35" s="309"/>
      <c r="AJ35" s="309"/>
      <c r="AK35" s="309"/>
      <c r="AL35" s="309"/>
      <c r="AM35" s="309"/>
      <c r="AN35" s="279"/>
      <c r="AO35" s="301">
        <f>SUM(W35)</f>
        <v>13810</v>
      </c>
      <c r="AP35" s="312">
        <f t="shared" ref="AP35:AP36" si="40">SUM(AO35*4/100)</f>
        <v>552.4</v>
      </c>
      <c r="AQ35" s="45">
        <v>560</v>
      </c>
      <c r="AR35" s="302">
        <f t="shared" ref="AR35:AR36" si="41">SUM(AQ35*12)</f>
        <v>6720</v>
      </c>
      <c r="AS35" s="299">
        <f t="shared" ref="AS35:AS36" si="42">SUM(AO35+AQ35)</f>
        <v>14370</v>
      </c>
      <c r="AT35" s="312">
        <f t="shared" ref="AT35:AT36" si="43">SUM(AS35*4/100)</f>
        <v>574.79999999999995</v>
      </c>
      <c r="AU35" s="309">
        <v>580</v>
      </c>
      <c r="AV35" s="303">
        <f t="shared" ref="AV35:AV36" si="44">SUM(AU35*12)</f>
        <v>6960</v>
      </c>
      <c r="AW35" s="299">
        <f t="shared" ref="AW35:AW36" si="45">SUM(AS35+AU35)</f>
        <v>14950</v>
      </c>
      <c r="AX35" s="312">
        <f t="shared" ref="AX35:AX36" si="46">SUM(AW35*4/100)</f>
        <v>598</v>
      </c>
      <c r="AY35" s="309">
        <v>600</v>
      </c>
      <c r="AZ35" s="304">
        <f t="shared" ref="AZ35:AZ36" si="47">SUM(AY35*12)</f>
        <v>7200</v>
      </c>
      <c r="BA35" s="280"/>
      <c r="BB35" s="280"/>
      <c r="BC35" s="280"/>
      <c r="BD35" s="280"/>
      <c r="BE35" s="280"/>
      <c r="BF35" s="280"/>
    </row>
    <row r="36" spans="1:58" ht="15.75" x14ac:dyDescent="0.25">
      <c r="A36" s="490">
        <v>24</v>
      </c>
      <c r="B36" s="308" t="s">
        <v>13</v>
      </c>
      <c r="C36" s="307" t="s">
        <v>3</v>
      </c>
      <c r="D36" s="307">
        <v>1</v>
      </c>
      <c r="E36" s="307">
        <v>1</v>
      </c>
      <c r="F36" s="313">
        <f>SUM(AS69)</f>
        <v>138000</v>
      </c>
      <c r="G36" s="307">
        <v>1</v>
      </c>
      <c r="H36" s="307">
        <v>1</v>
      </c>
      <c r="I36" s="307">
        <v>1</v>
      </c>
      <c r="J36" s="307" t="s">
        <v>3</v>
      </c>
      <c r="K36" s="307" t="s">
        <v>3</v>
      </c>
      <c r="L36" s="307" t="s">
        <v>3</v>
      </c>
      <c r="M36" s="313">
        <f>SUM(AW69)</f>
        <v>0</v>
      </c>
      <c r="N36" s="313">
        <f>SUM(BA69)</f>
        <v>5520</v>
      </c>
      <c r="O36" s="313">
        <f>SUM(BE69)</f>
        <v>5760</v>
      </c>
      <c r="P36" s="313">
        <f>SUM(F36+M36)</f>
        <v>138000</v>
      </c>
      <c r="Q36" s="313">
        <f t="shared" si="37"/>
        <v>143520</v>
      </c>
      <c r="R36" s="313">
        <f t="shared" si="37"/>
        <v>149280</v>
      </c>
      <c r="S36" s="307" t="s">
        <v>55</v>
      </c>
      <c r="T36" s="279"/>
      <c r="U36" s="297" t="s">
        <v>13</v>
      </c>
      <c r="V36" s="45" t="s">
        <v>3</v>
      </c>
      <c r="W36" s="298">
        <v>12870</v>
      </c>
      <c r="X36" s="298">
        <v>0</v>
      </c>
      <c r="Y36" s="298">
        <v>0</v>
      </c>
      <c r="Z36" s="299">
        <f t="shared" si="38"/>
        <v>12870</v>
      </c>
      <c r="AA36" s="300">
        <f t="shared" si="39"/>
        <v>154440</v>
      </c>
      <c r="AB36" s="309"/>
      <c r="AC36" s="309"/>
      <c r="AD36" s="309"/>
      <c r="AE36" s="309"/>
      <c r="AF36" s="309"/>
      <c r="AG36" s="309"/>
      <c r="AH36" s="309"/>
      <c r="AI36" s="309"/>
      <c r="AJ36" s="309"/>
      <c r="AK36" s="309"/>
      <c r="AL36" s="309"/>
      <c r="AM36" s="309"/>
      <c r="AN36" s="279"/>
      <c r="AO36" s="301">
        <f>SUM(W36)</f>
        <v>12870</v>
      </c>
      <c r="AP36" s="312">
        <f t="shared" si="40"/>
        <v>514.79999999999995</v>
      </c>
      <c r="AQ36" s="45">
        <v>520</v>
      </c>
      <c r="AR36" s="302">
        <f t="shared" si="41"/>
        <v>6240</v>
      </c>
      <c r="AS36" s="299">
        <f t="shared" si="42"/>
        <v>13390</v>
      </c>
      <c r="AT36" s="312">
        <f t="shared" si="43"/>
        <v>535.6</v>
      </c>
      <c r="AU36" s="309">
        <v>540</v>
      </c>
      <c r="AV36" s="303">
        <f t="shared" si="44"/>
        <v>6480</v>
      </c>
      <c r="AW36" s="299">
        <f t="shared" si="45"/>
        <v>13930</v>
      </c>
      <c r="AX36" s="312">
        <f t="shared" si="46"/>
        <v>557.20000000000005</v>
      </c>
      <c r="AY36" s="309">
        <v>560</v>
      </c>
      <c r="AZ36" s="304">
        <f t="shared" si="47"/>
        <v>6720</v>
      </c>
      <c r="BA36" s="280"/>
      <c r="BB36" s="280"/>
      <c r="BC36" s="280"/>
      <c r="BD36" s="280"/>
      <c r="BE36" s="280"/>
      <c r="BF36" s="280"/>
    </row>
    <row r="37" spans="1:58" ht="15.75" x14ac:dyDescent="0.25">
      <c r="A37" s="490">
        <v>25</v>
      </c>
      <c r="B37" s="308" t="s">
        <v>112</v>
      </c>
      <c r="C37" s="307" t="s">
        <v>3</v>
      </c>
      <c r="D37" s="307">
        <v>1</v>
      </c>
      <c r="E37" s="307" t="s">
        <v>3</v>
      </c>
      <c r="F37" s="313">
        <v>0</v>
      </c>
      <c r="G37" s="307" t="s">
        <v>3</v>
      </c>
      <c r="H37" s="307">
        <v>1</v>
      </c>
      <c r="I37" s="307">
        <v>1</v>
      </c>
      <c r="J37" s="307" t="s">
        <v>3</v>
      </c>
      <c r="K37" s="311">
        <v>1</v>
      </c>
      <c r="L37" s="307" t="s">
        <v>3</v>
      </c>
      <c r="M37" s="313">
        <v>0</v>
      </c>
      <c r="N37" s="313">
        <f>SUM(AW92)</f>
        <v>138000</v>
      </c>
      <c r="O37" s="313">
        <f>SUM(BA92)</f>
        <v>5520</v>
      </c>
      <c r="P37" s="313">
        <v>0</v>
      </c>
      <c r="Q37" s="313">
        <f t="shared" si="37"/>
        <v>138000</v>
      </c>
      <c r="R37" s="313">
        <f t="shared" si="37"/>
        <v>143520</v>
      </c>
      <c r="S37" s="307" t="s">
        <v>110</v>
      </c>
      <c r="T37" s="279"/>
      <c r="U37" s="297" t="s">
        <v>112</v>
      </c>
      <c r="V37" s="45" t="s">
        <v>3</v>
      </c>
      <c r="W37" s="298"/>
      <c r="X37" s="298"/>
      <c r="Y37" s="298"/>
      <c r="Z37" s="309"/>
      <c r="AA37" s="309"/>
      <c r="AB37" s="309"/>
      <c r="AC37" s="309"/>
      <c r="AD37" s="309"/>
      <c r="AE37" s="309"/>
      <c r="AF37" s="309"/>
      <c r="AG37" s="309"/>
      <c r="AH37" s="309"/>
      <c r="AI37" s="309"/>
      <c r="AJ37" s="309"/>
      <c r="AK37" s="309"/>
      <c r="AL37" s="309"/>
      <c r="AM37" s="309"/>
      <c r="AN37" s="279"/>
      <c r="AO37" s="309"/>
      <c r="AP37" s="314"/>
      <c r="AQ37" s="307"/>
      <c r="AR37" s="309"/>
      <c r="AS37" s="314"/>
      <c r="AT37" s="307"/>
      <c r="AU37" s="309"/>
      <c r="AV37" s="314"/>
      <c r="AW37" s="307"/>
      <c r="AX37" s="305"/>
      <c r="AY37" s="305"/>
      <c r="AZ37" s="305"/>
      <c r="BA37" s="280"/>
      <c r="BB37" s="280"/>
      <c r="BC37" s="280"/>
      <c r="BD37" s="280"/>
      <c r="BE37" s="280"/>
      <c r="BF37" s="280"/>
    </row>
    <row r="38" spans="1:58" ht="15.75" x14ac:dyDescent="0.25">
      <c r="A38" s="490"/>
      <c r="B38" s="548" t="s">
        <v>14</v>
      </c>
      <c r="C38" s="307"/>
      <c r="D38" s="307"/>
      <c r="E38" s="307"/>
      <c r="F38" s="308"/>
      <c r="G38" s="308"/>
      <c r="H38" s="308"/>
      <c r="I38" s="308"/>
      <c r="J38" s="308"/>
      <c r="K38" s="308"/>
      <c r="L38" s="308"/>
      <c r="M38" s="308"/>
      <c r="N38" s="308"/>
      <c r="O38" s="308"/>
      <c r="P38" s="308"/>
      <c r="Q38" s="308"/>
      <c r="R38" s="308"/>
      <c r="S38" s="308"/>
      <c r="T38" s="279"/>
      <c r="U38" s="306" t="s">
        <v>14</v>
      </c>
      <c r="V38" s="307"/>
      <c r="W38" s="309"/>
      <c r="X38" s="309"/>
      <c r="Y38" s="309"/>
      <c r="Z38" s="309"/>
      <c r="AA38" s="309"/>
      <c r="AB38" s="309"/>
      <c r="AC38" s="309"/>
      <c r="AD38" s="309"/>
      <c r="AE38" s="309"/>
      <c r="AF38" s="309"/>
      <c r="AG38" s="309"/>
      <c r="AH38" s="309"/>
      <c r="AI38" s="309"/>
      <c r="AJ38" s="309"/>
      <c r="AK38" s="309"/>
      <c r="AL38" s="309"/>
      <c r="AM38" s="309"/>
      <c r="AN38" s="279"/>
      <c r="AO38" s="45"/>
      <c r="AP38" s="45"/>
      <c r="AQ38" s="45"/>
      <c r="AR38" s="45"/>
      <c r="AS38" s="45"/>
      <c r="AT38" s="45"/>
      <c r="AU38" s="45"/>
      <c r="AV38" s="45"/>
      <c r="AW38" s="45"/>
      <c r="AX38" s="305"/>
      <c r="AY38" s="305"/>
      <c r="AZ38" s="305"/>
      <c r="BA38" s="280"/>
      <c r="BB38" s="280"/>
      <c r="BC38" s="280"/>
      <c r="BD38" s="280"/>
      <c r="BE38" s="280"/>
      <c r="BF38" s="280"/>
    </row>
    <row r="39" spans="1:58" ht="15.75" x14ac:dyDescent="0.25">
      <c r="A39" s="490">
        <v>26</v>
      </c>
      <c r="B39" s="308" t="s">
        <v>34</v>
      </c>
      <c r="C39" s="307" t="s">
        <v>65</v>
      </c>
      <c r="D39" s="307">
        <v>1</v>
      </c>
      <c r="E39" s="307">
        <v>1</v>
      </c>
      <c r="F39" s="313">
        <f>SUM(AA39)</f>
        <v>384720</v>
      </c>
      <c r="G39" s="307">
        <v>1</v>
      </c>
      <c r="H39" s="307">
        <v>1</v>
      </c>
      <c r="I39" s="307">
        <v>1</v>
      </c>
      <c r="J39" s="307" t="s">
        <v>3</v>
      </c>
      <c r="K39" s="307" t="s">
        <v>3</v>
      </c>
      <c r="L39" s="307" t="s">
        <v>3</v>
      </c>
      <c r="M39" s="313">
        <f>SUM(AE39)</f>
        <v>13440</v>
      </c>
      <c r="N39" s="313">
        <f>SUM(AI39)</f>
        <v>13320</v>
      </c>
      <c r="O39" s="313">
        <f>SUM(AM39)</f>
        <v>13080</v>
      </c>
      <c r="P39" s="313">
        <f>SUM(F39+M39)</f>
        <v>398160</v>
      </c>
      <c r="Q39" s="313">
        <f t="shared" ref="Q39:R41" si="48">SUM(P39+N39)</f>
        <v>411480</v>
      </c>
      <c r="R39" s="313">
        <f t="shared" si="48"/>
        <v>424560</v>
      </c>
      <c r="S39" s="308"/>
      <c r="T39" s="279"/>
      <c r="U39" s="297" t="s">
        <v>34</v>
      </c>
      <c r="V39" s="45" t="s">
        <v>65</v>
      </c>
      <c r="W39" s="298">
        <v>28560</v>
      </c>
      <c r="X39" s="298">
        <v>3500</v>
      </c>
      <c r="Y39" s="298">
        <v>0</v>
      </c>
      <c r="Z39" s="299">
        <f t="shared" ref="Z39:Z40" si="49">SUM(W39:Y39)</f>
        <v>32060</v>
      </c>
      <c r="AA39" s="300">
        <f t="shared" ref="AA39:AA40" si="50">SUM(Z39*12)</f>
        <v>384720</v>
      </c>
      <c r="AB39" s="301">
        <f t="shared" ref="AB39:AB40" si="51">SUM(W39)</f>
        <v>28560</v>
      </c>
      <c r="AC39" s="298">
        <v>29680</v>
      </c>
      <c r="AD39" s="299">
        <f t="shared" ref="AD39:AD40" si="52">SUM(AC39-AB39)</f>
        <v>1120</v>
      </c>
      <c r="AE39" s="302">
        <f t="shared" ref="AE39:AE40" si="53">SUM(AD39*12)</f>
        <v>13440</v>
      </c>
      <c r="AF39" s="301">
        <f t="shared" ref="AF39:AF40" si="54">SUM(AC39)</f>
        <v>29680</v>
      </c>
      <c r="AG39" s="298">
        <v>30790</v>
      </c>
      <c r="AH39" s="299">
        <f t="shared" ref="AH39:AH40" si="55">SUM(AG39-AF39)</f>
        <v>1110</v>
      </c>
      <c r="AI39" s="303">
        <f t="shared" ref="AI39:AI40" si="56">SUM(AH39*12)</f>
        <v>13320</v>
      </c>
      <c r="AJ39" s="301">
        <f t="shared" ref="AJ39:AJ40" si="57">SUM(AG39)</f>
        <v>30790</v>
      </c>
      <c r="AK39" s="298">
        <v>31880</v>
      </c>
      <c r="AL39" s="299">
        <f>SUM(AK39-AJ39)</f>
        <v>1090</v>
      </c>
      <c r="AM39" s="304">
        <f>SUM(AL39*12)</f>
        <v>13080</v>
      </c>
      <c r="AN39" s="279"/>
      <c r="AO39" s="45"/>
      <c r="AP39" s="45"/>
      <c r="AQ39" s="45"/>
      <c r="AR39" s="45"/>
      <c r="AS39" s="45"/>
      <c r="AT39" s="45"/>
      <c r="AU39" s="45"/>
      <c r="AV39" s="45"/>
      <c r="AW39" s="45"/>
      <c r="AX39" s="305"/>
      <c r="AY39" s="305"/>
      <c r="AZ39" s="305"/>
      <c r="BA39" s="280"/>
      <c r="BB39" s="280"/>
      <c r="BC39" s="280"/>
      <c r="BD39" s="280"/>
      <c r="BE39" s="280"/>
      <c r="BF39" s="280"/>
    </row>
    <row r="40" spans="1:58" ht="15.75" x14ac:dyDescent="0.25">
      <c r="A40" s="490">
        <v>27</v>
      </c>
      <c r="B40" s="308" t="s">
        <v>35</v>
      </c>
      <c r="C40" s="307" t="s">
        <v>72</v>
      </c>
      <c r="D40" s="307">
        <v>1</v>
      </c>
      <c r="E40" s="307">
        <v>1</v>
      </c>
      <c r="F40" s="313">
        <f>SUM(AA40)</f>
        <v>239640</v>
      </c>
      <c r="G40" s="307">
        <v>1</v>
      </c>
      <c r="H40" s="307">
        <v>1</v>
      </c>
      <c r="I40" s="307">
        <v>1</v>
      </c>
      <c r="J40" s="307" t="s">
        <v>3</v>
      </c>
      <c r="K40" s="307" t="s">
        <v>3</v>
      </c>
      <c r="L40" s="307" t="s">
        <v>3</v>
      </c>
      <c r="M40" s="313">
        <f>SUM(AE40)</f>
        <v>9720</v>
      </c>
      <c r="N40" s="313">
        <f>SUM(AI40)</f>
        <v>10080</v>
      </c>
      <c r="O40" s="313">
        <f>SUM(AM40)</f>
        <v>10440</v>
      </c>
      <c r="P40" s="313">
        <f>SUM(F40+M40)</f>
        <v>249360</v>
      </c>
      <c r="Q40" s="313">
        <f t="shared" si="48"/>
        <v>259440</v>
      </c>
      <c r="R40" s="313">
        <f t="shared" si="48"/>
        <v>269880</v>
      </c>
      <c r="S40" s="308"/>
      <c r="T40" s="279"/>
      <c r="U40" s="297" t="s">
        <v>35</v>
      </c>
      <c r="V40" s="45" t="s">
        <v>72</v>
      </c>
      <c r="W40" s="298">
        <v>19970</v>
      </c>
      <c r="X40" s="298">
        <v>0</v>
      </c>
      <c r="Y40" s="298">
        <v>0</v>
      </c>
      <c r="Z40" s="299">
        <f t="shared" si="49"/>
        <v>19970</v>
      </c>
      <c r="AA40" s="300">
        <f t="shared" si="50"/>
        <v>239640</v>
      </c>
      <c r="AB40" s="301">
        <f t="shared" si="51"/>
        <v>19970</v>
      </c>
      <c r="AC40" s="298">
        <v>20780</v>
      </c>
      <c r="AD40" s="299">
        <f t="shared" si="52"/>
        <v>810</v>
      </c>
      <c r="AE40" s="302">
        <f t="shared" si="53"/>
        <v>9720</v>
      </c>
      <c r="AF40" s="301">
        <f t="shared" si="54"/>
        <v>20780</v>
      </c>
      <c r="AG40" s="298">
        <v>21620</v>
      </c>
      <c r="AH40" s="299">
        <f t="shared" si="55"/>
        <v>840</v>
      </c>
      <c r="AI40" s="303">
        <f t="shared" si="56"/>
        <v>10080</v>
      </c>
      <c r="AJ40" s="301">
        <f t="shared" si="57"/>
        <v>21620</v>
      </c>
      <c r="AK40" s="298">
        <v>22490</v>
      </c>
      <c r="AL40" s="299">
        <f>SUM(AK40-AJ40)</f>
        <v>870</v>
      </c>
      <c r="AM40" s="304">
        <f>SUM(AL40*12)</f>
        <v>10440</v>
      </c>
      <c r="AN40" s="279"/>
      <c r="AO40" s="45"/>
      <c r="AP40" s="45"/>
      <c r="AQ40" s="45"/>
      <c r="AR40" s="45"/>
      <c r="AS40" s="45"/>
      <c r="AT40" s="45"/>
      <c r="AU40" s="45"/>
      <c r="AV40" s="45"/>
      <c r="AW40" s="45"/>
      <c r="AX40" s="305"/>
      <c r="AY40" s="305"/>
      <c r="AZ40" s="305"/>
      <c r="BA40" s="280"/>
      <c r="BB40" s="280"/>
      <c r="BC40" s="280"/>
      <c r="BD40" s="280"/>
      <c r="BE40" s="280"/>
      <c r="BF40" s="280"/>
    </row>
    <row r="41" spans="1:58" ht="15.75" x14ac:dyDescent="0.25">
      <c r="A41" s="490">
        <v>28</v>
      </c>
      <c r="B41" s="308" t="s">
        <v>111</v>
      </c>
      <c r="C41" s="307" t="s">
        <v>242</v>
      </c>
      <c r="D41" s="307">
        <v>1</v>
      </c>
      <c r="E41" s="307" t="s">
        <v>3</v>
      </c>
      <c r="F41" s="313">
        <v>0</v>
      </c>
      <c r="G41" s="307" t="s">
        <v>3</v>
      </c>
      <c r="H41" s="307">
        <v>1</v>
      </c>
      <c r="I41" s="307">
        <v>1</v>
      </c>
      <c r="J41" s="307" t="s">
        <v>3</v>
      </c>
      <c r="K41" s="311">
        <v>1</v>
      </c>
      <c r="L41" s="307" t="s">
        <v>3</v>
      </c>
      <c r="M41" s="313">
        <v>0</v>
      </c>
      <c r="N41" s="313">
        <f>SUM(AE92)</f>
        <v>297900</v>
      </c>
      <c r="O41" s="313">
        <f>SUM(AM92)</f>
        <v>9720</v>
      </c>
      <c r="P41" s="313">
        <v>0</v>
      </c>
      <c r="Q41" s="313">
        <f t="shared" si="48"/>
        <v>297900</v>
      </c>
      <c r="R41" s="313">
        <f t="shared" si="48"/>
        <v>307620</v>
      </c>
      <c r="S41" s="307" t="s">
        <v>110</v>
      </c>
      <c r="T41" s="279"/>
      <c r="U41" s="297" t="s">
        <v>111</v>
      </c>
      <c r="V41" s="45" t="s">
        <v>234</v>
      </c>
      <c r="W41" s="298"/>
      <c r="X41" s="298"/>
      <c r="Y41" s="298"/>
      <c r="Z41" s="309"/>
      <c r="AA41" s="309"/>
      <c r="AB41" s="309"/>
      <c r="AC41" s="309"/>
      <c r="AD41" s="309"/>
      <c r="AE41" s="309"/>
      <c r="AF41" s="309"/>
      <c r="AG41" s="309"/>
      <c r="AH41" s="309"/>
      <c r="AI41" s="309"/>
      <c r="AJ41" s="309"/>
      <c r="AK41" s="309"/>
      <c r="AL41" s="309"/>
      <c r="AM41" s="309"/>
      <c r="AN41" s="315"/>
      <c r="AO41" s="307"/>
      <c r="AP41" s="307"/>
      <c r="AQ41" s="307"/>
      <c r="AR41" s="307"/>
      <c r="AS41" s="307"/>
      <c r="AT41" s="307"/>
      <c r="AU41" s="307"/>
      <c r="AV41" s="307"/>
      <c r="AW41" s="307"/>
      <c r="AX41" s="305"/>
      <c r="AY41" s="305"/>
      <c r="AZ41" s="305"/>
      <c r="BA41" s="280"/>
      <c r="BB41" s="280"/>
      <c r="BC41" s="280"/>
      <c r="BD41" s="280"/>
      <c r="BE41" s="280"/>
      <c r="BF41" s="280"/>
    </row>
    <row r="42" spans="1:58" ht="15.75" x14ac:dyDescent="0.25">
      <c r="A42" s="490"/>
      <c r="B42" s="548" t="s">
        <v>5</v>
      </c>
      <c r="C42" s="307"/>
      <c r="D42" s="307"/>
      <c r="E42" s="307"/>
      <c r="F42" s="308"/>
      <c r="G42" s="308"/>
      <c r="H42" s="308"/>
      <c r="I42" s="308"/>
      <c r="J42" s="308"/>
      <c r="K42" s="308"/>
      <c r="L42" s="308"/>
      <c r="M42" s="308"/>
      <c r="N42" s="308"/>
      <c r="O42" s="308"/>
      <c r="P42" s="308"/>
      <c r="Q42" s="308"/>
      <c r="R42" s="308"/>
      <c r="S42" s="308"/>
      <c r="T42" s="279"/>
      <c r="U42" s="306" t="s">
        <v>5</v>
      </c>
      <c r="V42" s="307"/>
      <c r="W42" s="309"/>
      <c r="X42" s="309"/>
      <c r="Y42" s="309"/>
      <c r="Z42" s="309"/>
      <c r="AA42" s="309"/>
      <c r="AB42" s="309"/>
      <c r="AC42" s="309"/>
      <c r="AD42" s="309"/>
      <c r="AE42" s="309"/>
      <c r="AF42" s="309"/>
      <c r="AG42" s="309"/>
      <c r="AH42" s="309"/>
      <c r="AI42" s="309"/>
      <c r="AJ42" s="309"/>
      <c r="AK42" s="309"/>
      <c r="AL42" s="309"/>
      <c r="AM42" s="309"/>
      <c r="AN42" s="279"/>
      <c r="AO42" s="45"/>
      <c r="AP42" s="45"/>
      <c r="AQ42" s="45"/>
      <c r="AR42" s="45"/>
      <c r="AS42" s="45"/>
      <c r="AT42" s="45"/>
      <c r="AU42" s="45"/>
      <c r="AV42" s="45"/>
      <c r="AW42" s="45"/>
      <c r="AX42" s="305"/>
      <c r="AY42" s="305"/>
      <c r="AZ42" s="305"/>
      <c r="BA42" s="280"/>
      <c r="BB42" s="280"/>
      <c r="BC42" s="280"/>
      <c r="BD42" s="280"/>
      <c r="BE42" s="280"/>
      <c r="BF42" s="280"/>
    </row>
    <row r="43" spans="1:58" ht="15.75" x14ac:dyDescent="0.25">
      <c r="A43" s="490">
        <v>29</v>
      </c>
      <c r="B43" s="308" t="s">
        <v>75</v>
      </c>
      <c r="C43" s="307" t="s">
        <v>3</v>
      </c>
      <c r="D43" s="307">
        <v>1</v>
      </c>
      <c r="E43" s="307">
        <v>1</v>
      </c>
      <c r="F43" s="313">
        <f>SUM(AA43)</f>
        <v>156840</v>
      </c>
      <c r="G43" s="307">
        <v>1</v>
      </c>
      <c r="H43" s="307">
        <v>1</v>
      </c>
      <c r="I43" s="307">
        <v>1</v>
      </c>
      <c r="J43" s="307" t="s">
        <v>3</v>
      </c>
      <c r="K43" s="307" t="s">
        <v>3</v>
      </c>
      <c r="L43" s="307" t="s">
        <v>3</v>
      </c>
      <c r="M43" s="313">
        <f>SUM(AR43)</f>
        <v>6360</v>
      </c>
      <c r="N43" s="313">
        <f>SUM(AV43)</f>
        <v>6600</v>
      </c>
      <c r="O43" s="313">
        <f>SUM(AZ43)</f>
        <v>6840</v>
      </c>
      <c r="P43" s="313">
        <f>SUM(F43+M43)</f>
        <v>163200</v>
      </c>
      <c r="Q43" s="313">
        <f>SUM(P43+N43)</f>
        <v>169800</v>
      </c>
      <c r="R43" s="313">
        <f>SUM(Q43+O43)</f>
        <v>176640</v>
      </c>
      <c r="S43" s="308"/>
      <c r="T43" s="279"/>
      <c r="U43" s="297" t="s">
        <v>75</v>
      </c>
      <c r="V43" s="45" t="s">
        <v>3</v>
      </c>
      <c r="W43" s="298">
        <v>13070</v>
      </c>
      <c r="X43" s="298">
        <v>0</v>
      </c>
      <c r="Y43" s="298">
        <v>0</v>
      </c>
      <c r="Z43" s="299">
        <f t="shared" ref="Z43:Z44" si="58">SUM(W43:Y43)</f>
        <v>13070</v>
      </c>
      <c r="AA43" s="300">
        <f t="shared" ref="AA43:AA44" si="59">SUM(Z43*12)</f>
        <v>156840</v>
      </c>
      <c r="AB43" s="309"/>
      <c r="AC43" s="309"/>
      <c r="AD43" s="309"/>
      <c r="AE43" s="309"/>
      <c r="AF43" s="309"/>
      <c r="AG43" s="309"/>
      <c r="AH43" s="309"/>
      <c r="AI43" s="309"/>
      <c r="AJ43" s="309"/>
      <c r="AK43" s="309"/>
      <c r="AL43" s="309"/>
      <c r="AM43" s="309"/>
      <c r="AN43" s="279"/>
      <c r="AO43" s="301">
        <f>SUM(W43)</f>
        <v>13070</v>
      </c>
      <c r="AP43" s="312">
        <f t="shared" ref="AP43:AP44" si="60">SUM(AO43*4/100)</f>
        <v>522.79999999999995</v>
      </c>
      <c r="AQ43" s="45">
        <v>530</v>
      </c>
      <c r="AR43" s="302">
        <f t="shared" ref="AR43:AR44" si="61">SUM(AQ43*12)</f>
        <v>6360</v>
      </c>
      <c r="AS43" s="299">
        <f t="shared" ref="AS43:AS44" si="62">SUM(AO43+AQ43)</f>
        <v>13600</v>
      </c>
      <c r="AT43" s="312">
        <f t="shared" ref="AT43:AT44" si="63">SUM(AS43*4/100)</f>
        <v>544</v>
      </c>
      <c r="AU43" s="309">
        <v>550</v>
      </c>
      <c r="AV43" s="303">
        <f t="shared" ref="AV43:AV44" si="64">SUM(AU43*12)</f>
        <v>6600</v>
      </c>
      <c r="AW43" s="299">
        <f t="shared" ref="AW43:AW44" si="65">SUM(AS43+AU43)</f>
        <v>14150</v>
      </c>
      <c r="AX43" s="312">
        <f t="shared" ref="AX43:AX44" si="66">SUM(AW43*4/100)</f>
        <v>566</v>
      </c>
      <c r="AY43" s="309">
        <v>570</v>
      </c>
      <c r="AZ43" s="304">
        <f t="shared" ref="AZ43:AZ44" si="67">SUM(AY43*12)</f>
        <v>6840</v>
      </c>
      <c r="BA43" s="280"/>
      <c r="BB43" s="280"/>
      <c r="BC43" s="280"/>
      <c r="BD43" s="280"/>
      <c r="BE43" s="280"/>
      <c r="BF43" s="280"/>
    </row>
    <row r="44" spans="1:58" ht="15.75" x14ac:dyDescent="0.25">
      <c r="A44" s="490">
        <v>30</v>
      </c>
      <c r="B44" s="308" t="s">
        <v>15</v>
      </c>
      <c r="C44" s="307" t="s">
        <v>3</v>
      </c>
      <c r="D44" s="307">
        <v>1</v>
      </c>
      <c r="E44" s="307">
        <v>1</v>
      </c>
      <c r="F44" s="313">
        <f>SUM(AA44)</f>
        <v>127440</v>
      </c>
      <c r="G44" s="307">
        <v>1</v>
      </c>
      <c r="H44" s="307">
        <v>1</v>
      </c>
      <c r="I44" s="307">
        <v>1</v>
      </c>
      <c r="J44" s="307" t="s">
        <v>3</v>
      </c>
      <c r="K44" s="307" t="s">
        <v>3</v>
      </c>
      <c r="L44" s="307" t="s">
        <v>3</v>
      </c>
      <c r="M44" s="313">
        <f>SUM(AR44)</f>
        <v>5160</v>
      </c>
      <c r="N44" s="313">
        <f>SUM(AV44)</f>
        <v>5400</v>
      </c>
      <c r="O44" s="313">
        <f>SUM(AZ44)</f>
        <v>5520</v>
      </c>
      <c r="P44" s="313">
        <f>SUM(F44+M44)</f>
        <v>132600</v>
      </c>
      <c r="Q44" s="313">
        <f>SUM(P44+N44)</f>
        <v>138000</v>
      </c>
      <c r="R44" s="313">
        <f>SUM(Q44+O44)</f>
        <v>143520</v>
      </c>
      <c r="S44" s="308"/>
      <c r="T44" s="279"/>
      <c r="U44" s="297" t="s">
        <v>15</v>
      </c>
      <c r="V44" s="45" t="s">
        <v>3</v>
      </c>
      <c r="W44" s="298">
        <v>10620</v>
      </c>
      <c r="X44" s="298">
        <v>0</v>
      </c>
      <c r="Y44" s="298">
        <v>0</v>
      </c>
      <c r="Z44" s="299">
        <f t="shared" si="58"/>
        <v>10620</v>
      </c>
      <c r="AA44" s="300">
        <f t="shared" si="59"/>
        <v>127440</v>
      </c>
      <c r="AB44" s="309"/>
      <c r="AC44" s="309"/>
      <c r="AD44" s="309"/>
      <c r="AE44" s="309"/>
      <c r="AF44" s="309"/>
      <c r="AG44" s="309"/>
      <c r="AH44" s="309"/>
      <c r="AI44" s="309"/>
      <c r="AJ44" s="309"/>
      <c r="AK44" s="309"/>
      <c r="AL44" s="309"/>
      <c r="AM44" s="309"/>
      <c r="AN44" s="279"/>
      <c r="AO44" s="301">
        <f>SUM(W44)</f>
        <v>10620</v>
      </c>
      <c r="AP44" s="312">
        <f t="shared" si="60"/>
        <v>424.8</v>
      </c>
      <c r="AQ44" s="45">
        <v>430</v>
      </c>
      <c r="AR44" s="302">
        <f t="shared" si="61"/>
        <v>5160</v>
      </c>
      <c r="AS44" s="299">
        <f t="shared" si="62"/>
        <v>11050</v>
      </c>
      <c r="AT44" s="312">
        <f t="shared" si="63"/>
        <v>442</v>
      </c>
      <c r="AU44" s="309">
        <v>450</v>
      </c>
      <c r="AV44" s="303">
        <f t="shared" si="64"/>
        <v>5400</v>
      </c>
      <c r="AW44" s="299">
        <f t="shared" si="65"/>
        <v>11500</v>
      </c>
      <c r="AX44" s="312">
        <f t="shared" si="66"/>
        <v>460</v>
      </c>
      <c r="AY44" s="309">
        <v>460</v>
      </c>
      <c r="AZ44" s="304">
        <f t="shared" si="67"/>
        <v>5520</v>
      </c>
      <c r="BA44" s="280"/>
      <c r="BB44" s="280"/>
      <c r="BC44" s="280"/>
      <c r="BD44" s="280"/>
      <c r="BE44" s="280"/>
      <c r="BF44" s="280"/>
    </row>
    <row r="45" spans="1:58" ht="15.75" x14ac:dyDescent="0.25">
      <c r="A45" s="498">
        <v>31</v>
      </c>
      <c r="B45" s="323" t="s">
        <v>9</v>
      </c>
      <c r="C45" s="322" t="s">
        <v>3</v>
      </c>
      <c r="D45" s="307">
        <v>1</v>
      </c>
      <c r="E45" s="307" t="s">
        <v>3</v>
      </c>
      <c r="F45" s="318">
        <v>0</v>
      </c>
      <c r="G45" s="322" t="s">
        <v>3</v>
      </c>
      <c r="H45" s="322" t="s">
        <v>3</v>
      </c>
      <c r="I45" s="322">
        <v>1</v>
      </c>
      <c r="J45" s="322" t="s">
        <v>3</v>
      </c>
      <c r="K45" s="322" t="s">
        <v>3</v>
      </c>
      <c r="L45" s="311">
        <v>1</v>
      </c>
      <c r="M45" s="318">
        <v>0</v>
      </c>
      <c r="N45" s="318">
        <v>0</v>
      </c>
      <c r="O45" s="318">
        <v>0</v>
      </c>
      <c r="P45" s="318">
        <v>0</v>
      </c>
      <c r="Q45" s="318">
        <v>0</v>
      </c>
      <c r="R45" s="318">
        <f>SUM(BA95)</f>
        <v>108000</v>
      </c>
      <c r="S45" s="307" t="s">
        <v>110</v>
      </c>
      <c r="T45" s="279"/>
      <c r="U45" s="316" t="s">
        <v>9</v>
      </c>
      <c r="V45" s="317" t="s">
        <v>3</v>
      </c>
      <c r="W45" s="319"/>
      <c r="X45" s="319"/>
      <c r="Y45" s="319"/>
      <c r="Z45" s="320"/>
      <c r="AA45" s="320"/>
      <c r="AB45" s="320"/>
      <c r="AC45" s="320"/>
      <c r="AD45" s="320"/>
      <c r="AE45" s="320"/>
      <c r="AF45" s="320"/>
      <c r="AG45" s="320"/>
      <c r="AH45" s="320"/>
      <c r="AI45" s="320"/>
      <c r="AJ45" s="320"/>
      <c r="AK45" s="320"/>
      <c r="AL45" s="320"/>
      <c r="AM45" s="320"/>
      <c r="AN45" s="315"/>
      <c r="AO45" s="320"/>
      <c r="AP45" s="321"/>
      <c r="AQ45" s="322"/>
      <c r="AR45" s="320"/>
      <c r="AS45" s="321"/>
      <c r="AT45" s="322"/>
      <c r="AU45" s="320"/>
      <c r="AV45" s="321"/>
      <c r="AW45" s="322"/>
      <c r="AX45" s="305"/>
      <c r="AY45" s="305"/>
      <c r="AZ45" s="305"/>
      <c r="BA45" s="280"/>
      <c r="BB45" s="280"/>
      <c r="BC45" s="280"/>
      <c r="BD45" s="280"/>
      <c r="BE45" s="280"/>
      <c r="BF45" s="280"/>
    </row>
    <row r="46" spans="1:58" ht="15.75" x14ac:dyDescent="0.25">
      <c r="A46" s="498"/>
      <c r="B46" s="323"/>
      <c r="C46" s="322"/>
      <c r="D46" s="322"/>
      <c r="E46" s="322"/>
      <c r="F46" s="323"/>
      <c r="G46" s="323"/>
      <c r="H46" s="323"/>
      <c r="I46" s="323"/>
      <c r="J46" s="323"/>
      <c r="K46" s="323"/>
      <c r="L46" s="323"/>
      <c r="M46" s="323"/>
      <c r="N46" s="323"/>
      <c r="O46" s="323"/>
      <c r="P46" s="323"/>
      <c r="Q46" s="323"/>
      <c r="R46" s="323"/>
      <c r="S46" s="323"/>
      <c r="T46" s="279"/>
      <c r="U46" s="324"/>
      <c r="V46" s="472"/>
      <c r="W46" s="325"/>
      <c r="X46" s="325"/>
      <c r="Y46" s="325"/>
      <c r="Z46" s="325"/>
      <c r="AA46" s="325"/>
      <c r="AB46" s="325"/>
      <c r="AC46" s="325"/>
      <c r="AD46" s="325"/>
      <c r="AE46" s="325"/>
      <c r="AF46" s="325"/>
      <c r="AG46" s="325"/>
      <c r="AH46" s="325"/>
      <c r="AI46" s="325"/>
      <c r="AJ46" s="325"/>
      <c r="AK46" s="325"/>
      <c r="AL46" s="325"/>
      <c r="AM46" s="325"/>
      <c r="AN46" s="279"/>
      <c r="AO46" s="326"/>
      <c r="AP46" s="326"/>
      <c r="AQ46" s="326"/>
      <c r="AR46" s="326"/>
      <c r="AS46" s="326"/>
      <c r="AT46" s="326"/>
      <c r="AU46" s="326"/>
      <c r="AV46" s="326"/>
      <c r="AW46" s="326"/>
      <c r="AX46" s="327"/>
      <c r="AY46" s="327"/>
      <c r="AZ46" s="327"/>
      <c r="BA46" s="280"/>
      <c r="BB46" s="280"/>
      <c r="BC46" s="280"/>
      <c r="BD46" s="280"/>
      <c r="BE46" s="280"/>
      <c r="BF46" s="280"/>
    </row>
    <row r="47" spans="1:58" ht="15.75" x14ac:dyDescent="0.25">
      <c r="A47" s="499">
        <v>4</v>
      </c>
      <c r="B47" s="445" t="s">
        <v>16</v>
      </c>
      <c r="C47" s="445"/>
      <c r="D47" s="445">
        <f t="shared" ref="D47:I47" si="68">SUM(D8:D46)</f>
        <v>32</v>
      </c>
      <c r="E47" s="445">
        <f t="shared" si="68"/>
        <v>27</v>
      </c>
      <c r="F47" s="446">
        <f t="shared" si="68"/>
        <v>5650800</v>
      </c>
      <c r="G47" s="445">
        <f t="shared" si="68"/>
        <v>26</v>
      </c>
      <c r="H47" s="445">
        <f t="shared" si="68"/>
        <v>28</v>
      </c>
      <c r="I47" s="445">
        <f t="shared" si="68"/>
        <v>29</v>
      </c>
      <c r="J47" s="509">
        <f>SUM(J18:J46)</f>
        <v>2</v>
      </c>
      <c r="K47" s="509">
        <f>SUM(K18:K46)</f>
        <v>2</v>
      </c>
      <c r="L47" s="509">
        <f>SUM(L18:L46)</f>
        <v>1</v>
      </c>
      <c r="M47" s="446">
        <f t="shared" ref="M47:R47" si="69">SUM(M8:M46)</f>
        <v>718500</v>
      </c>
      <c r="N47" s="446">
        <f t="shared" si="69"/>
        <v>648000</v>
      </c>
      <c r="O47" s="446">
        <f t="shared" si="69"/>
        <v>231540</v>
      </c>
      <c r="P47" s="446">
        <f t="shared" si="69"/>
        <v>6369300</v>
      </c>
      <c r="Q47" s="446">
        <f t="shared" si="69"/>
        <v>7017300</v>
      </c>
      <c r="R47" s="446">
        <f t="shared" si="69"/>
        <v>7356840</v>
      </c>
      <c r="S47" s="447"/>
      <c r="T47" s="279"/>
      <c r="U47" s="279"/>
      <c r="V47" s="279"/>
      <c r="W47" s="279"/>
      <c r="X47" s="279"/>
      <c r="Y47" s="279"/>
      <c r="Z47" s="279"/>
      <c r="AA47" s="279"/>
      <c r="AB47" s="279"/>
      <c r="AC47" s="279"/>
      <c r="AD47" s="279"/>
      <c r="AE47" s="279"/>
      <c r="AF47" s="279"/>
      <c r="AG47" s="279"/>
      <c r="AH47" s="279"/>
      <c r="AI47" s="279"/>
      <c r="AJ47" s="279"/>
      <c r="AK47" s="279"/>
      <c r="AL47" s="279"/>
      <c r="AM47" s="279"/>
      <c r="AN47" s="279"/>
      <c r="AO47" s="279"/>
      <c r="AP47" s="279"/>
      <c r="AQ47" s="279"/>
      <c r="AR47" s="279"/>
      <c r="AS47" s="279"/>
      <c r="AT47" s="279"/>
      <c r="AU47" s="279"/>
      <c r="AV47" s="279"/>
      <c r="AW47" s="279"/>
      <c r="AX47" s="279"/>
      <c r="AY47" s="279"/>
      <c r="AZ47" s="279"/>
      <c r="BA47" s="280"/>
      <c r="BB47" s="280"/>
      <c r="BC47" s="280"/>
      <c r="BD47" s="280"/>
      <c r="BE47" s="280"/>
      <c r="BF47" s="280"/>
    </row>
    <row r="48" spans="1:58" ht="15.75" x14ac:dyDescent="0.25">
      <c r="A48" s="499">
        <v>5</v>
      </c>
      <c r="B48" s="716" t="s">
        <v>29</v>
      </c>
      <c r="C48" s="717"/>
      <c r="D48" s="717"/>
      <c r="E48" s="717"/>
      <c r="F48" s="717"/>
      <c r="G48" s="717"/>
      <c r="H48" s="717"/>
      <c r="I48" s="717"/>
      <c r="J48" s="717"/>
      <c r="K48" s="717"/>
      <c r="L48" s="717"/>
      <c r="M48" s="717"/>
      <c r="N48" s="717"/>
      <c r="O48" s="718"/>
      <c r="P48" s="446">
        <f>SUM(P47*20/100)</f>
        <v>1273860</v>
      </c>
      <c r="Q48" s="446">
        <f>SUM(Q47*20/100)</f>
        <v>1403460</v>
      </c>
      <c r="R48" s="446">
        <f>SUM(R47*20/100)</f>
        <v>1471368</v>
      </c>
      <c r="S48" s="448"/>
      <c r="T48" s="279"/>
      <c r="U48" s="424"/>
      <c r="V48" s="424"/>
      <c r="W48" s="370"/>
      <c r="X48" s="370"/>
      <c r="Y48" s="370"/>
      <c r="Z48" s="370"/>
      <c r="AA48" s="370"/>
      <c r="AB48" s="370"/>
      <c r="AC48" s="370"/>
      <c r="AD48" s="370"/>
      <c r="AE48" s="370"/>
      <c r="AF48" s="370"/>
      <c r="AG48" s="370"/>
      <c r="AH48" s="370"/>
      <c r="AI48" s="328"/>
      <c r="AJ48" s="328"/>
      <c r="AK48" s="328"/>
      <c r="AL48" s="328"/>
      <c r="AM48" s="328"/>
      <c r="AN48" s="279"/>
      <c r="AO48" s="424"/>
      <c r="AP48" s="424"/>
      <c r="AQ48" s="424"/>
      <c r="AR48" s="424"/>
      <c r="AS48" s="370"/>
      <c r="AT48" s="370"/>
      <c r="AU48" s="370"/>
      <c r="AV48" s="370"/>
      <c r="AW48" s="370"/>
      <c r="AX48" s="365"/>
      <c r="AY48" s="365"/>
      <c r="AZ48" s="365"/>
      <c r="BA48" s="280"/>
      <c r="BB48" s="280"/>
      <c r="BC48" s="280"/>
      <c r="BD48" s="280"/>
      <c r="BE48" s="280"/>
      <c r="BF48" s="280"/>
    </row>
    <row r="49" spans="1:58" ht="15.75" x14ac:dyDescent="0.25">
      <c r="A49" s="499">
        <v>6</v>
      </c>
      <c r="B49" s="716" t="s">
        <v>30</v>
      </c>
      <c r="C49" s="717"/>
      <c r="D49" s="717"/>
      <c r="E49" s="717"/>
      <c r="F49" s="717"/>
      <c r="G49" s="717"/>
      <c r="H49" s="717"/>
      <c r="I49" s="717"/>
      <c r="J49" s="717"/>
      <c r="K49" s="717"/>
      <c r="L49" s="717"/>
      <c r="M49" s="717"/>
      <c r="N49" s="717"/>
      <c r="O49" s="718"/>
      <c r="P49" s="446">
        <f>SUM(P47:P48)</f>
        <v>7643160</v>
      </c>
      <c r="Q49" s="446">
        <f>SUM(Q47:Q48)</f>
        <v>8420760</v>
      </c>
      <c r="R49" s="446">
        <f>SUM(R47:R48)</f>
        <v>8828208</v>
      </c>
      <c r="S49" s="448"/>
      <c r="T49" s="279"/>
      <c r="U49" s="365"/>
      <c r="V49" s="365"/>
      <c r="W49" s="370"/>
      <c r="X49" s="370"/>
      <c r="Y49" s="370"/>
      <c r="Z49" s="370"/>
      <c r="AA49" s="370"/>
      <c r="AB49" s="370"/>
      <c r="AC49" s="370"/>
      <c r="AD49" s="370"/>
      <c r="AE49" s="370"/>
      <c r="AF49" s="370"/>
      <c r="AG49" s="370"/>
      <c r="AH49" s="370"/>
      <c r="AI49" s="328"/>
      <c r="AJ49" s="328"/>
      <c r="AK49" s="328"/>
      <c r="AL49" s="328"/>
      <c r="AM49" s="328"/>
      <c r="AN49" s="328"/>
      <c r="AO49" s="365"/>
      <c r="AP49" s="370"/>
      <c r="AQ49" s="370"/>
      <c r="AR49" s="370"/>
      <c r="AS49" s="370"/>
      <c r="AT49" s="370"/>
      <c r="AU49" s="370"/>
      <c r="AV49" s="370"/>
      <c r="AW49" s="370"/>
      <c r="AX49" s="365"/>
      <c r="AY49" s="365"/>
      <c r="AZ49" s="365"/>
      <c r="BA49" s="280"/>
      <c r="BB49" s="280"/>
      <c r="BC49" s="280"/>
      <c r="BD49" s="280"/>
      <c r="BE49" s="280"/>
      <c r="BF49" s="280"/>
    </row>
    <row r="50" spans="1:58" ht="15.75" x14ac:dyDescent="0.25">
      <c r="A50" s="499">
        <v>7</v>
      </c>
      <c r="B50" s="719" t="s">
        <v>31</v>
      </c>
      <c r="C50" s="720"/>
      <c r="D50" s="720"/>
      <c r="E50" s="720"/>
      <c r="F50" s="720"/>
      <c r="G50" s="720"/>
      <c r="H50" s="720"/>
      <c r="I50" s="720"/>
      <c r="J50" s="720"/>
      <c r="K50" s="720"/>
      <c r="L50" s="720"/>
      <c r="M50" s="720"/>
      <c r="N50" s="720"/>
      <c r="O50" s="721"/>
      <c r="P50" s="510">
        <f>SUM(P49*100/N74)</f>
        <v>29.019074810922454</v>
      </c>
      <c r="Q50" s="510">
        <f>SUM(Q49*100/N75)</f>
        <v>30.44899169417797</v>
      </c>
      <c r="R50" s="510">
        <f>SUM(R49*100/L76)</f>
        <v>30.402191055085797</v>
      </c>
      <c r="S50" s="500"/>
      <c r="T50" s="279"/>
      <c r="U50" s="365"/>
      <c r="V50" s="365"/>
      <c r="W50" s="382"/>
      <c r="X50" s="370"/>
      <c r="Y50" s="370"/>
      <c r="Z50" s="370"/>
      <c r="AA50" s="370"/>
      <c r="AB50" s="370"/>
      <c r="AC50" s="370"/>
      <c r="AD50" s="370"/>
      <c r="AE50" s="370"/>
      <c r="AF50" s="370"/>
      <c r="AG50" s="370"/>
      <c r="AH50" s="370"/>
      <c r="AI50" s="328"/>
      <c r="AJ50" s="328"/>
      <c r="AK50" s="328"/>
      <c r="AL50" s="328"/>
      <c r="AM50" s="328"/>
      <c r="AN50" s="279"/>
      <c r="AO50" s="382"/>
      <c r="AP50" s="370"/>
      <c r="AQ50" s="370"/>
      <c r="AR50" s="370"/>
      <c r="AS50" s="370"/>
      <c r="AT50" s="370"/>
      <c r="AU50" s="370"/>
      <c r="AV50" s="370"/>
      <c r="AW50" s="370"/>
      <c r="AX50" s="370"/>
      <c r="AY50" s="370"/>
      <c r="AZ50" s="370"/>
      <c r="BA50" s="328"/>
      <c r="BB50" s="280"/>
      <c r="BC50" s="280"/>
      <c r="BD50" s="280"/>
      <c r="BE50" s="280"/>
      <c r="BF50" s="280"/>
    </row>
    <row r="51" spans="1:58" ht="18.75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79"/>
      <c r="U51" s="365"/>
      <c r="V51" s="365"/>
      <c r="W51" s="382"/>
      <c r="X51" s="370"/>
      <c r="Y51" s="370"/>
      <c r="Z51" s="370"/>
      <c r="AA51" s="370"/>
      <c r="AB51" s="370"/>
      <c r="AC51" s="370"/>
      <c r="AD51" s="370"/>
      <c r="AE51" s="370"/>
      <c r="AF51" s="370"/>
      <c r="AG51" s="370"/>
      <c r="AH51" s="370"/>
      <c r="AI51" s="328"/>
      <c r="AJ51" s="328"/>
      <c r="AK51" s="328"/>
      <c r="AL51" s="328"/>
      <c r="AM51" s="328"/>
      <c r="AN51" s="279"/>
      <c r="AO51" s="382"/>
      <c r="AP51" s="370"/>
      <c r="AQ51" s="370"/>
      <c r="AR51" s="370"/>
      <c r="AS51" s="370"/>
      <c r="AT51" s="370"/>
      <c r="AU51" s="370"/>
      <c r="AV51" s="370"/>
      <c r="AW51" s="370"/>
      <c r="AX51" s="370"/>
      <c r="AY51" s="370"/>
      <c r="AZ51" s="370"/>
      <c r="BA51" s="328"/>
      <c r="BB51" s="280"/>
      <c r="BC51" s="280"/>
      <c r="BD51" s="280"/>
      <c r="BE51" s="280"/>
      <c r="BF51" s="280"/>
    </row>
    <row r="52" spans="1:58" ht="18.75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79"/>
      <c r="U52" s="365"/>
      <c r="V52" s="365"/>
      <c r="W52" s="382"/>
      <c r="X52" s="370"/>
      <c r="Y52" s="370"/>
      <c r="Z52" s="370"/>
      <c r="AA52" s="370"/>
      <c r="AB52" s="370"/>
      <c r="AC52" s="370"/>
      <c r="AD52" s="370"/>
      <c r="AE52" s="370"/>
      <c r="AF52" s="370"/>
      <c r="AG52" s="370"/>
      <c r="AH52" s="370"/>
      <c r="AI52" s="328"/>
      <c r="AJ52" s="328"/>
      <c r="AK52" s="328"/>
      <c r="AL52" s="328"/>
      <c r="AM52" s="328"/>
      <c r="AN52" s="279"/>
      <c r="AO52" s="382"/>
      <c r="AP52" s="370"/>
      <c r="AQ52" s="370"/>
      <c r="AR52" s="370"/>
      <c r="AS52" s="370"/>
      <c r="AT52" s="370"/>
      <c r="AU52" s="370"/>
      <c r="AV52" s="370"/>
      <c r="AW52" s="370"/>
      <c r="AX52" s="370"/>
      <c r="AY52" s="370"/>
      <c r="AZ52" s="370"/>
      <c r="BA52" s="328"/>
      <c r="BB52" s="280"/>
      <c r="BC52" s="280"/>
      <c r="BD52" s="280"/>
      <c r="BE52" s="280"/>
      <c r="BF52" s="280"/>
    </row>
    <row r="53" spans="1:58" ht="18.75" x14ac:dyDescent="0.3">
      <c r="A53" s="2"/>
      <c r="B53" s="186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365"/>
      <c r="U53" s="365"/>
      <c r="V53" s="365"/>
      <c r="W53" s="382"/>
      <c r="X53" s="370"/>
      <c r="Y53" s="370"/>
      <c r="Z53" s="370"/>
      <c r="AA53" s="370"/>
      <c r="AB53" s="370"/>
      <c r="AC53" s="370"/>
      <c r="AD53" s="370"/>
      <c r="AE53" s="370"/>
      <c r="AF53" s="370"/>
      <c r="AG53" s="370"/>
      <c r="AH53" s="370"/>
      <c r="AI53" s="328"/>
      <c r="AJ53" s="328"/>
      <c r="AK53" s="328"/>
      <c r="AL53" s="328"/>
      <c r="AM53" s="328"/>
      <c r="AN53" s="328"/>
      <c r="AO53" s="382"/>
      <c r="AP53" s="370"/>
      <c r="AQ53" s="370"/>
      <c r="AR53" s="370"/>
      <c r="AS53" s="370"/>
      <c r="AT53" s="370"/>
      <c r="AU53" s="370"/>
      <c r="AV53" s="370"/>
      <c r="AW53" s="370"/>
      <c r="AX53" s="370"/>
      <c r="AY53" s="370"/>
      <c r="AZ53" s="370"/>
      <c r="BA53" s="280"/>
      <c r="BB53" s="280"/>
      <c r="BC53" s="280"/>
      <c r="BD53" s="280"/>
      <c r="BE53" s="280"/>
      <c r="BF53" s="280"/>
    </row>
    <row r="54" spans="1:58" ht="18.75" x14ac:dyDescent="0.3">
      <c r="A54" s="2"/>
      <c r="B54" s="122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365"/>
      <c r="U54" s="365"/>
      <c r="V54" s="365"/>
      <c r="W54" s="382"/>
      <c r="X54" s="370"/>
      <c r="Y54" s="370"/>
      <c r="Z54" s="370"/>
      <c r="AA54" s="370"/>
      <c r="AB54" s="370"/>
      <c r="AC54" s="370"/>
      <c r="AD54" s="370"/>
      <c r="AE54" s="370"/>
      <c r="AF54" s="370"/>
      <c r="AG54" s="370"/>
      <c r="AH54" s="370"/>
      <c r="AI54" s="328"/>
      <c r="AJ54" s="328"/>
      <c r="AK54" s="328"/>
      <c r="AL54" s="328"/>
      <c r="AM54" s="328"/>
      <c r="AN54" s="279"/>
      <c r="AO54" s="382"/>
      <c r="AP54" s="370"/>
      <c r="AQ54" s="370"/>
      <c r="AR54" s="370"/>
      <c r="AS54" s="370"/>
      <c r="AT54" s="370"/>
      <c r="AU54" s="370"/>
      <c r="AV54" s="370"/>
      <c r="AW54" s="370"/>
      <c r="AX54" s="370"/>
      <c r="AY54" s="370"/>
      <c r="AZ54" s="370"/>
      <c r="BA54" s="280"/>
      <c r="BB54" s="280"/>
      <c r="BC54" s="280"/>
      <c r="BD54" s="280"/>
      <c r="BE54" s="280"/>
      <c r="BF54" s="280"/>
    </row>
    <row r="55" spans="1:58" ht="18.75" x14ac:dyDescent="0.3">
      <c r="A55" s="2"/>
      <c r="B55" s="122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365"/>
      <c r="U55" s="365"/>
      <c r="V55" s="365"/>
      <c r="W55" s="382"/>
      <c r="X55" s="478"/>
      <c r="Y55" s="370"/>
      <c r="Z55" s="370"/>
      <c r="AA55" s="370"/>
      <c r="AB55" s="478"/>
      <c r="AC55" s="370"/>
      <c r="AD55" s="370"/>
      <c r="AE55" s="370"/>
      <c r="AF55" s="370"/>
      <c r="AG55" s="370"/>
      <c r="AH55" s="370"/>
      <c r="AI55" s="465"/>
      <c r="AJ55" s="465"/>
      <c r="AK55" s="382"/>
      <c r="AL55" s="382"/>
      <c r="AM55" s="382"/>
      <c r="AN55" s="279"/>
      <c r="AO55" s="382"/>
      <c r="AP55" s="478"/>
      <c r="AQ55" s="370"/>
      <c r="AR55" s="370"/>
      <c r="AS55" s="370"/>
      <c r="AT55" s="478"/>
      <c r="AU55" s="370"/>
      <c r="AV55" s="370"/>
      <c r="AW55" s="370"/>
      <c r="AX55" s="370"/>
      <c r="AY55" s="370"/>
      <c r="AZ55" s="370"/>
      <c r="BA55" s="280"/>
      <c r="BB55" s="280"/>
      <c r="BC55" s="280"/>
      <c r="BD55" s="280"/>
      <c r="BE55" s="280"/>
      <c r="BF55" s="280"/>
    </row>
    <row r="56" spans="1:58" ht="18.75" x14ac:dyDescent="0.3">
      <c r="A56" s="2"/>
      <c r="B56" s="122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365"/>
      <c r="U56" s="378"/>
      <c r="V56" s="378"/>
      <c r="W56" s="382"/>
      <c r="X56" s="478"/>
      <c r="Y56" s="370"/>
      <c r="Z56" s="370"/>
      <c r="AA56" s="370"/>
      <c r="AB56" s="370"/>
      <c r="AC56" s="370"/>
      <c r="AD56" s="370"/>
      <c r="AE56" s="370"/>
      <c r="AF56" s="370"/>
      <c r="AG56" s="370"/>
      <c r="AH56" s="370"/>
      <c r="AI56" s="465"/>
      <c r="AJ56" s="465"/>
      <c r="AK56" s="382"/>
      <c r="AL56" s="382"/>
      <c r="AM56" s="382"/>
      <c r="AN56" s="279"/>
      <c r="AO56" s="382"/>
      <c r="AP56" s="478"/>
      <c r="AQ56" s="370"/>
      <c r="AR56" s="370"/>
      <c r="AS56" s="370"/>
      <c r="AT56" s="370"/>
      <c r="AU56" s="370"/>
      <c r="AV56" s="370"/>
      <c r="AW56" s="370"/>
      <c r="AX56" s="370"/>
      <c r="AY56" s="370"/>
      <c r="AZ56" s="370"/>
      <c r="BA56" s="280"/>
      <c r="BB56" s="280"/>
      <c r="BC56" s="280"/>
      <c r="BD56" s="280"/>
      <c r="BE56" s="280"/>
      <c r="BF56" s="280"/>
    </row>
    <row r="57" spans="1:58" ht="18.75" x14ac:dyDescent="0.3">
      <c r="A57" s="2"/>
      <c r="B57" s="122"/>
      <c r="C57" s="550"/>
      <c r="D57" s="550"/>
      <c r="E57" s="550"/>
      <c r="F57" s="550"/>
      <c r="G57" s="550"/>
      <c r="H57" s="550"/>
      <c r="I57" s="550"/>
      <c r="J57" s="550"/>
      <c r="K57" s="550"/>
      <c r="L57" s="550"/>
      <c r="M57" s="550"/>
      <c r="N57" s="550"/>
      <c r="O57" s="550"/>
      <c r="P57" s="550"/>
      <c r="Q57" s="550"/>
      <c r="R57" s="550"/>
      <c r="S57" s="550"/>
      <c r="T57" s="365"/>
      <c r="U57" s="279"/>
      <c r="V57" s="279"/>
      <c r="W57" s="328"/>
      <c r="X57" s="328"/>
      <c r="Y57" s="328"/>
      <c r="Z57" s="328"/>
      <c r="AA57" s="328"/>
      <c r="AB57" s="328"/>
      <c r="AC57" s="328"/>
      <c r="AD57" s="328"/>
      <c r="AE57" s="328"/>
      <c r="AF57" s="328"/>
      <c r="AG57" s="328"/>
      <c r="AH57" s="328"/>
      <c r="AI57" s="330"/>
      <c r="AJ57" s="330"/>
      <c r="AK57" s="331"/>
      <c r="AL57" s="331"/>
      <c r="AM57" s="382"/>
      <c r="AN57" s="328"/>
      <c r="AO57" s="279"/>
      <c r="AP57" s="279"/>
      <c r="AQ57" s="279"/>
      <c r="AR57" s="279"/>
      <c r="AS57" s="279"/>
      <c r="AT57" s="279"/>
      <c r="AU57" s="279"/>
      <c r="AV57" s="279"/>
      <c r="AW57" s="279"/>
      <c r="AX57" s="279"/>
      <c r="AY57" s="279"/>
      <c r="AZ57" s="279"/>
      <c r="BA57" s="280"/>
      <c r="BB57" s="280"/>
      <c r="BC57" s="280"/>
      <c r="BD57" s="280"/>
      <c r="BE57" s="280"/>
      <c r="BF57" s="280"/>
    </row>
    <row r="58" spans="1:58" ht="18.75" x14ac:dyDescent="0.3">
      <c r="A58" s="2"/>
      <c r="B58" s="546"/>
      <c r="C58" s="546"/>
      <c r="D58" s="550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365"/>
      <c r="U58" s="689" t="s">
        <v>187</v>
      </c>
      <c r="V58" s="689"/>
      <c r="W58" s="689"/>
      <c r="X58" s="689"/>
      <c r="Y58" s="711" t="s">
        <v>135</v>
      </c>
      <c r="Z58" s="711"/>
      <c r="AA58" s="711"/>
      <c r="AB58" s="711"/>
      <c r="AC58" s="328"/>
      <c r="AD58" s="328"/>
      <c r="AE58" s="328"/>
      <c r="AF58" s="328"/>
      <c r="AG58" s="328"/>
      <c r="AH58" s="328"/>
      <c r="AI58" s="328"/>
      <c r="AJ58" s="328"/>
      <c r="AK58" s="328"/>
      <c r="AL58" s="328"/>
      <c r="AM58" s="279"/>
      <c r="AN58" s="279"/>
      <c r="AO58" s="689" t="s">
        <v>187</v>
      </c>
      <c r="AP58" s="689"/>
      <c r="AQ58" s="689"/>
      <c r="AR58" s="689"/>
      <c r="AS58" s="689"/>
      <c r="AT58" s="689"/>
      <c r="AU58" s="711" t="s">
        <v>142</v>
      </c>
      <c r="AV58" s="711"/>
      <c r="AW58" s="711"/>
      <c r="AX58" s="711"/>
      <c r="AY58" s="279"/>
      <c r="AZ58" s="279"/>
      <c r="BA58" s="280"/>
      <c r="BB58" s="280"/>
      <c r="BC58" s="280"/>
      <c r="BD58" s="280"/>
      <c r="BE58" s="280"/>
      <c r="BF58" s="280"/>
    </row>
    <row r="59" spans="1:58" ht="18.75" x14ac:dyDescent="0.3">
      <c r="A59" s="2"/>
      <c r="B59" s="122"/>
      <c r="C59" s="546"/>
      <c r="D59" s="550"/>
      <c r="E59" s="103"/>
      <c r="F59" s="103"/>
      <c r="G59" s="550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365"/>
      <c r="U59" s="279"/>
      <c r="V59" s="328"/>
      <c r="W59" s="328"/>
      <c r="X59" s="328"/>
      <c r="Y59" s="328"/>
      <c r="Z59" s="328"/>
      <c r="AA59" s="328"/>
      <c r="AB59" s="328"/>
      <c r="AC59" s="328"/>
      <c r="AD59" s="328"/>
      <c r="AE59" s="328"/>
      <c r="AF59" s="328"/>
      <c r="AG59" s="328"/>
      <c r="AH59" s="328"/>
      <c r="AI59" s="328"/>
      <c r="AJ59" s="328"/>
      <c r="AK59" s="328"/>
      <c r="AL59" s="328"/>
      <c r="AM59" s="328"/>
      <c r="AN59" s="279"/>
      <c r="AO59" s="279"/>
      <c r="AP59" s="279"/>
      <c r="AQ59" s="279"/>
      <c r="AR59" s="279"/>
      <c r="AS59" s="279"/>
      <c r="AT59" s="279"/>
      <c r="AU59" s="279"/>
      <c r="AV59" s="279"/>
      <c r="AW59" s="279"/>
      <c r="AX59" s="279"/>
      <c r="AY59" s="279"/>
      <c r="AZ59" s="279"/>
      <c r="BA59" s="280"/>
      <c r="BB59" s="280"/>
      <c r="BC59" s="280"/>
      <c r="BD59" s="280"/>
      <c r="BE59" s="280"/>
      <c r="BF59" s="280"/>
    </row>
    <row r="60" spans="1:58" ht="18.75" x14ac:dyDescent="0.3">
      <c r="A60" s="2"/>
      <c r="B60" s="122"/>
      <c r="C60" s="546"/>
      <c r="D60" s="550"/>
      <c r="E60" s="103"/>
      <c r="F60" s="103"/>
      <c r="G60" s="550"/>
      <c r="H60" s="484"/>
      <c r="I60" s="484"/>
      <c r="J60" s="484"/>
      <c r="K60" s="484"/>
      <c r="L60" s="484"/>
      <c r="M60" s="484"/>
      <c r="N60" s="484"/>
      <c r="O60" s="484"/>
      <c r="P60" s="484"/>
      <c r="Q60" s="484"/>
      <c r="R60" s="484"/>
      <c r="S60" s="484"/>
      <c r="T60" s="365"/>
      <c r="U60" s="676" t="s">
        <v>20</v>
      </c>
      <c r="V60" s="332"/>
      <c r="W60" s="669" t="s">
        <v>49</v>
      </c>
      <c r="X60" s="669"/>
      <c r="Y60" s="669"/>
      <c r="Z60" s="669"/>
      <c r="AA60" s="669"/>
      <c r="AB60" s="669"/>
      <c r="AC60" s="669"/>
      <c r="AD60" s="669"/>
      <c r="AE60" s="669"/>
      <c r="AF60" s="669"/>
      <c r="AG60" s="669"/>
      <c r="AH60" s="669"/>
      <c r="AI60" s="669"/>
      <c r="AJ60" s="669"/>
      <c r="AK60" s="669"/>
      <c r="AL60" s="669"/>
      <c r="AM60" s="670"/>
      <c r="AN60" s="279"/>
      <c r="AO60" s="279"/>
      <c r="AP60" s="279"/>
      <c r="AQ60" s="279"/>
      <c r="AR60" s="279"/>
      <c r="AS60" s="279"/>
      <c r="AT60" s="279"/>
      <c r="AU60" s="279"/>
      <c r="AV60" s="279"/>
      <c r="AW60" s="279"/>
      <c r="AX60" s="279"/>
      <c r="AY60" s="279"/>
      <c r="AZ60" s="279"/>
      <c r="BA60" s="280"/>
      <c r="BB60" s="280"/>
      <c r="BC60" s="280"/>
      <c r="BD60" s="280"/>
      <c r="BE60" s="280"/>
      <c r="BF60" s="280"/>
    </row>
    <row r="61" spans="1:58" ht="18.75" x14ac:dyDescent="0.3">
      <c r="A61" s="2"/>
      <c r="B61" s="122"/>
      <c r="C61" s="546"/>
      <c r="D61" s="550"/>
      <c r="E61" s="103"/>
      <c r="F61" s="103"/>
      <c r="G61" s="550"/>
      <c r="H61" s="484"/>
      <c r="I61" s="484"/>
      <c r="J61" s="484"/>
      <c r="K61" s="484"/>
      <c r="L61" s="484"/>
      <c r="M61" s="484"/>
      <c r="N61" s="484"/>
      <c r="O61" s="484"/>
      <c r="P61" s="484"/>
      <c r="Q61" s="484"/>
      <c r="R61" s="484"/>
      <c r="S61" s="484"/>
      <c r="T61" s="365"/>
      <c r="U61" s="705"/>
      <c r="V61" s="281" t="s">
        <v>19</v>
      </c>
      <c r="W61" s="671" t="s">
        <v>136</v>
      </c>
      <c r="X61" s="672"/>
      <c r="Y61" s="672"/>
      <c r="Z61" s="672"/>
      <c r="AA61" s="672"/>
      <c r="AB61" s="672"/>
      <c r="AC61" s="672"/>
      <c r="AD61" s="672"/>
      <c r="AE61" s="672"/>
      <c r="AF61" s="672" t="s">
        <v>218</v>
      </c>
      <c r="AG61" s="672"/>
      <c r="AH61" s="672"/>
      <c r="AI61" s="672"/>
      <c r="AJ61" s="672"/>
      <c r="AK61" s="672"/>
      <c r="AL61" s="672"/>
      <c r="AM61" s="672"/>
      <c r="AN61" s="328"/>
      <c r="AO61" s="690" t="s">
        <v>20</v>
      </c>
      <c r="AP61" s="691"/>
      <c r="AQ61" s="692"/>
      <c r="AR61" s="333"/>
      <c r="AS61" s="333"/>
      <c r="AT61" s="725" t="s">
        <v>144</v>
      </c>
      <c r="AU61" s="726"/>
      <c r="AV61" s="726"/>
      <c r="AW61" s="726"/>
      <c r="AX61" s="726"/>
      <c r="AY61" s="726"/>
      <c r="AZ61" s="726"/>
      <c r="BA61" s="726"/>
      <c r="BB61" s="726"/>
      <c r="BC61" s="726"/>
      <c r="BD61" s="726"/>
      <c r="BE61" s="727"/>
      <c r="BF61" s="280"/>
    </row>
    <row r="62" spans="1:58" ht="18.75" x14ac:dyDescent="0.3">
      <c r="A62" s="2"/>
      <c r="B62" s="122"/>
      <c r="C62" s="546"/>
      <c r="D62" s="550"/>
      <c r="E62" s="103"/>
      <c r="F62" s="103"/>
      <c r="G62" s="550"/>
      <c r="H62" s="484"/>
      <c r="I62" s="484"/>
      <c r="J62" s="484"/>
      <c r="K62" s="484"/>
      <c r="L62" s="484"/>
      <c r="M62" s="484"/>
      <c r="N62" s="484"/>
      <c r="O62" s="484"/>
      <c r="P62" s="484"/>
      <c r="Q62" s="484"/>
      <c r="R62" s="484"/>
      <c r="S62" s="484"/>
      <c r="T62" s="365"/>
      <c r="U62" s="705"/>
      <c r="V62" s="282" t="s">
        <v>20</v>
      </c>
      <c r="W62" s="673" t="s">
        <v>133</v>
      </c>
      <c r="X62" s="673"/>
      <c r="Y62" s="673"/>
      <c r="Z62" s="673"/>
      <c r="AA62" s="674" t="s">
        <v>216</v>
      </c>
      <c r="AB62" s="673"/>
      <c r="AC62" s="673"/>
      <c r="AD62" s="675"/>
      <c r="AE62" s="334" t="s">
        <v>77</v>
      </c>
      <c r="AF62" s="681" t="s">
        <v>115</v>
      </c>
      <c r="AG62" s="681"/>
      <c r="AH62" s="681"/>
      <c r="AI62" s="681"/>
      <c r="AJ62" s="681"/>
      <c r="AK62" s="681"/>
      <c r="AL62" s="681"/>
      <c r="AM62" s="681"/>
      <c r="AN62" s="335"/>
      <c r="AO62" s="693"/>
      <c r="AP62" s="694"/>
      <c r="AQ62" s="695"/>
      <c r="AR62" s="281" t="s">
        <v>0</v>
      </c>
      <c r="AS62" s="281" t="s">
        <v>21</v>
      </c>
      <c r="AT62" s="665">
        <v>2561</v>
      </c>
      <c r="AU62" s="666"/>
      <c r="AV62" s="666"/>
      <c r="AW62" s="666"/>
      <c r="AX62" s="665">
        <v>2562</v>
      </c>
      <c r="AY62" s="666"/>
      <c r="AZ62" s="666"/>
      <c r="BA62" s="666"/>
      <c r="BB62" s="665">
        <v>2563</v>
      </c>
      <c r="BC62" s="666"/>
      <c r="BD62" s="666"/>
      <c r="BE62" s="714"/>
      <c r="BF62" s="280"/>
    </row>
    <row r="63" spans="1:58" ht="18.75" x14ac:dyDescent="0.3">
      <c r="A63" s="2"/>
      <c r="B63" s="122"/>
      <c r="C63" s="579" t="s">
        <v>241</v>
      </c>
      <c r="D63" s="579"/>
      <c r="E63" s="579"/>
      <c r="F63" s="579"/>
      <c r="G63" s="579"/>
      <c r="H63" s="579"/>
      <c r="I63" s="579"/>
      <c r="J63" s="579"/>
      <c r="K63" s="579"/>
      <c r="L63" s="579"/>
      <c r="M63" s="579"/>
      <c r="N63" s="579"/>
      <c r="O63" s="579"/>
      <c r="P63" s="103"/>
      <c r="Q63" s="103"/>
      <c r="R63" s="103"/>
      <c r="S63" s="103"/>
      <c r="T63" s="365"/>
      <c r="U63" s="705"/>
      <c r="V63" s="336"/>
      <c r="W63" s="463" t="s">
        <v>51</v>
      </c>
      <c r="X63" s="278" t="s">
        <v>108</v>
      </c>
      <c r="Y63" s="676" t="s">
        <v>16</v>
      </c>
      <c r="Z63" s="334" t="s">
        <v>21</v>
      </c>
      <c r="AA63" s="676" t="s">
        <v>113</v>
      </c>
      <c r="AB63" s="676" t="s">
        <v>114</v>
      </c>
      <c r="AC63" s="678" t="s">
        <v>16</v>
      </c>
      <c r="AD63" s="278" t="s">
        <v>60</v>
      </c>
      <c r="AE63" s="282" t="s">
        <v>80</v>
      </c>
      <c r="AF63" s="680" t="s">
        <v>78</v>
      </c>
      <c r="AG63" s="680"/>
      <c r="AH63" s="680"/>
      <c r="AI63" s="680" t="s">
        <v>59</v>
      </c>
      <c r="AJ63" s="680"/>
      <c r="AK63" s="680"/>
      <c r="AL63" s="465" t="s">
        <v>16</v>
      </c>
      <c r="AM63" s="281" t="s">
        <v>60</v>
      </c>
      <c r="AN63" s="337"/>
      <c r="AO63" s="693"/>
      <c r="AP63" s="694"/>
      <c r="AQ63" s="695"/>
      <c r="AR63" s="281" t="s">
        <v>79</v>
      </c>
      <c r="AS63" s="464" t="s">
        <v>45</v>
      </c>
      <c r="AT63" s="334" t="s">
        <v>104</v>
      </c>
      <c r="AU63" s="676" t="s">
        <v>212</v>
      </c>
      <c r="AV63" s="692" t="s">
        <v>46</v>
      </c>
      <c r="AW63" s="278" t="s">
        <v>21</v>
      </c>
      <c r="AX63" s="334" t="s">
        <v>104</v>
      </c>
      <c r="AY63" s="676" t="s">
        <v>212</v>
      </c>
      <c r="AZ63" s="692" t="s">
        <v>46</v>
      </c>
      <c r="BA63" s="278" t="s">
        <v>21</v>
      </c>
      <c r="BB63" s="334" t="s">
        <v>104</v>
      </c>
      <c r="BC63" s="676" t="s">
        <v>212</v>
      </c>
      <c r="BD63" s="692" t="s">
        <v>46</v>
      </c>
      <c r="BE63" s="278" t="s">
        <v>21</v>
      </c>
      <c r="BF63" s="280"/>
    </row>
    <row r="64" spans="1:58" ht="18.75" x14ac:dyDescent="0.3">
      <c r="A64" s="2"/>
      <c r="B64" s="122"/>
      <c r="C64" s="546"/>
      <c r="D64" s="550"/>
      <c r="E64" s="103"/>
      <c r="F64" s="103"/>
      <c r="G64" s="550"/>
      <c r="H64" s="370"/>
      <c r="I64" s="370"/>
      <c r="J64" s="370"/>
      <c r="K64" s="370"/>
      <c r="L64" s="370"/>
      <c r="M64" s="370"/>
      <c r="N64" s="370"/>
      <c r="O64" s="370"/>
      <c r="P64" s="370"/>
      <c r="Q64" s="370"/>
      <c r="R64" s="370"/>
      <c r="S64" s="370"/>
      <c r="T64" s="365"/>
      <c r="U64" s="677"/>
      <c r="V64" s="338"/>
      <c r="W64" s="468" t="s">
        <v>20</v>
      </c>
      <c r="X64" s="283" t="s">
        <v>109</v>
      </c>
      <c r="Y64" s="677"/>
      <c r="Z64" s="470" t="s">
        <v>45</v>
      </c>
      <c r="AA64" s="677"/>
      <c r="AB64" s="677"/>
      <c r="AC64" s="679"/>
      <c r="AD64" s="283" t="s">
        <v>61</v>
      </c>
      <c r="AE64" s="339" t="s">
        <v>43</v>
      </c>
      <c r="AF64" s="471" t="s">
        <v>56</v>
      </c>
      <c r="AG64" s="471" t="s">
        <v>78</v>
      </c>
      <c r="AH64" s="471" t="s">
        <v>58</v>
      </c>
      <c r="AI64" s="471" t="s">
        <v>57</v>
      </c>
      <c r="AJ64" s="471" t="s">
        <v>59</v>
      </c>
      <c r="AK64" s="467" t="s">
        <v>58</v>
      </c>
      <c r="AL64" s="469" t="s">
        <v>58</v>
      </c>
      <c r="AM64" s="283" t="s">
        <v>61</v>
      </c>
      <c r="AN64" s="337"/>
      <c r="AO64" s="696"/>
      <c r="AP64" s="697"/>
      <c r="AQ64" s="698"/>
      <c r="AR64" s="340"/>
      <c r="AS64" s="341"/>
      <c r="AT64" s="340" t="s">
        <v>105</v>
      </c>
      <c r="AU64" s="677"/>
      <c r="AV64" s="698"/>
      <c r="AW64" s="283" t="s">
        <v>45</v>
      </c>
      <c r="AX64" s="340" t="s">
        <v>105</v>
      </c>
      <c r="AY64" s="677"/>
      <c r="AZ64" s="698"/>
      <c r="BA64" s="283" t="s">
        <v>45</v>
      </c>
      <c r="BB64" s="283" t="s">
        <v>106</v>
      </c>
      <c r="BC64" s="677"/>
      <c r="BD64" s="698"/>
      <c r="BE64" s="283" t="s">
        <v>45</v>
      </c>
      <c r="BF64" s="280"/>
    </row>
    <row r="65" spans="1:58" ht="18.75" x14ac:dyDescent="0.3">
      <c r="A65" s="2"/>
      <c r="B65" s="122"/>
      <c r="C65" s="546"/>
      <c r="D65" s="550"/>
      <c r="E65" s="103"/>
      <c r="F65" s="103"/>
      <c r="G65" s="550"/>
      <c r="H65" s="485"/>
      <c r="I65" s="485"/>
      <c r="J65" s="485"/>
      <c r="K65" s="485"/>
      <c r="L65" s="485"/>
      <c r="M65" s="485"/>
      <c r="N65" s="485"/>
      <c r="O65" s="485"/>
      <c r="P65" s="485"/>
      <c r="Q65" s="485"/>
      <c r="R65" s="485"/>
      <c r="S65" s="485"/>
      <c r="T65" s="365"/>
      <c r="U65" s="342" t="s">
        <v>103</v>
      </c>
      <c r="V65" s="343"/>
      <c r="W65" s="344"/>
      <c r="X65" s="344"/>
      <c r="Y65" s="344"/>
      <c r="Z65" s="344"/>
      <c r="AA65" s="345"/>
      <c r="AB65" s="345"/>
      <c r="AC65" s="345"/>
      <c r="AD65" s="345"/>
      <c r="AE65" s="345"/>
      <c r="AF65" s="346"/>
      <c r="AG65" s="346"/>
      <c r="AH65" s="346"/>
      <c r="AI65" s="347"/>
      <c r="AJ65" s="347"/>
      <c r="AK65" s="347"/>
      <c r="AL65" s="347"/>
      <c r="AM65" s="348"/>
      <c r="AN65" s="337"/>
      <c r="AO65" s="688" t="s">
        <v>4</v>
      </c>
      <c r="AP65" s="688"/>
      <c r="AQ65" s="688"/>
      <c r="AR65" s="349"/>
      <c r="AS65" s="349"/>
      <c r="AT65" s="289"/>
      <c r="AU65" s="289"/>
      <c r="AV65" s="289"/>
      <c r="AW65" s="289"/>
      <c r="AX65" s="289"/>
      <c r="AY65" s="289"/>
      <c r="AZ65" s="289"/>
      <c r="BA65" s="289"/>
      <c r="BB65" s="350"/>
      <c r="BC65" s="350"/>
      <c r="BD65" s="350"/>
      <c r="BE65" s="350"/>
      <c r="BF65" s="279"/>
    </row>
    <row r="66" spans="1:58" ht="18.75" x14ac:dyDescent="0.3">
      <c r="A66" s="2"/>
      <c r="B66" s="122"/>
      <c r="C66" s="546"/>
      <c r="D66" s="550"/>
      <c r="E66" s="103"/>
      <c r="F66" s="103"/>
      <c r="G66" s="550"/>
      <c r="H66" s="485"/>
      <c r="I66" s="485"/>
      <c r="J66" s="485"/>
      <c r="K66" s="485"/>
      <c r="L66" s="485"/>
      <c r="M66" s="485"/>
      <c r="N66" s="485"/>
      <c r="O66" s="485"/>
      <c r="P66" s="485"/>
      <c r="Q66" s="485"/>
      <c r="R66" s="485"/>
      <c r="S66" s="485"/>
      <c r="T66" s="365"/>
      <c r="U66" s="351" t="s">
        <v>82</v>
      </c>
      <c r="V66" s="352" t="s">
        <v>65</v>
      </c>
      <c r="W66" s="298">
        <v>3500</v>
      </c>
      <c r="X66" s="298">
        <v>0</v>
      </c>
      <c r="Y66" s="299">
        <f>SUM(W66:X66)</f>
        <v>3500</v>
      </c>
      <c r="Z66" s="299">
        <f>SUM(Y66*12)</f>
        <v>42000</v>
      </c>
      <c r="AA66" s="309">
        <v>15430</v>
      </c>
      <c r="AB66" s="309">
        <v>50170</v>
      </c>
      <c r="AC66" s="353">
        <f>SUM(AA66:AB66)</f>
        <v>65600</v>
      </c>
      <c r="AD66" s="299">
        <f>SUM(AC66/2*12)</f>
        <v>393600</v>
      </c>
      <c r="AE66" s="354">
        <f>SUM(Z66+AD66)</f>
        <v>435600</v>
      </c>
      <c r="AF66" s="355">
        <f>SUM(AA66)</f>
        <v>15430</v>
      </c>
      <c r="AG66" s="309">
        <v>16270</v>
      </c>
      <c r="AH66" s="299">
        <f>SUM(AG66-AF66)</f>
        <v>840</v>
      </c>
      <c r="AI66" s="301">
        <f>SUM(AB66)</f>
        <v>50170</v>
      </c>
      <c r="AJ66" s="298">
        <v>48740</v>
      </c>
      <c r="AK66" s="299">
        <f>SUM(AI66-AJ66)</f>
        <v>1430</v>
      </c>
      <c r="AL66" s="299">
        <f>SUM(AH66+AK66)</f>
        <v>2270</v>
      </c>
      <c r="AM66" s="356">
        <f>SUM(AL66/2*12)</f>
        <v>13620</v>
      </c>
      <c r="AN66" s="337"/>
      <c r="AO66" s="667" t="s">
        <v>5</v>
      </c>
      <c r="AP66" s="667"/>
      <c r="AQ66" s="667"/>
      <c r="AR66" s="357"/>
      <c r="AS66" s="357"/>
      <c r="AT66" s="298"/>
      <c r="AU66" s="298"/>
      <c r="AV66" s="298"/>
      <c r="AW66" s="298"/>
      <c r="AX66" s="298"/>
      <c r="AY66" s="298"/>
      <c r="AZ66" s="298"/>
      <c r="BA66" s="298"/>
      <c r="BB66" s="358"/>
      <c r="BC66" s="358"/>
      <c r="BD66" s="358"/>
      <c r="BE66" s="358"/>
      <c r="BF66" s="279"/>
    </row>
    <row r="67" spans="1:58" ht="18.75" x14ac:dyDescent="0.3">
      <c r="A67" s="2"/>
      <c r="B67" s="122"/>
      <c r="C67" s="546"/>
      <c r="D67" s="550"/>
      <c r="E67" s="103"/>
      <c r="F67" s="103"/>
      <c r="G67" s="103"/>
      <c r="H67" s="550"/>
      <c r="I67" s="550"/>
      <c r="J67" s="550"/>
      <c r="K67" s="550"/>
      <c r="L67" s="550"/>
      <c r="M67" s="550"/>
      <c r="N67" s="550"/>
      <c r="O67" s="550"/>
      <c r="P67" s="550"/>
      <c r="Q67" s="550"/>
      <c r="R67" s="550"/>
      <c r="S67" s="550"/>
      <c r="T67" s="365"/>
      <c r="U67" s="359"/>
      <c r="V67" s="360"/>
      <c r="W67" s="361"/>
      <c r="X67" s="361"/>
      <c r="Y67" s="318"/>
      <c r="Z67" s="318"/>
      <c r="AA67" s="362"/>
      <c r="AB67" s="362"/>
      <c r="AC67" s="363"/>
      <c r="AD67" s="362"/>
      <c r="AE67" s="362"/>
      <c r="AF67" s="363"/>
      <c r="AG67" s="320"/>
      <c r="AH67" s="320"/>
      <c r="AI67" s="318"/>
      <c r="AJ67" s="318"/>
      <c r="AK67" s="318"/>
      <c r="AL67" s="313"/>
      <c r="AM67" s="313"/>
      <c r="AN67" s="279"/>
      <c r="AO67" s="668" t="s">
        <v>11</v>
      </c>
      <c r="AP67" s="668"/>
      <c r="AQ67" s="668"/>
      <c r="AR67" s="298">
        <v>9000</v>
      </c>
      <c r="AS67" s="354">
        <f>SUM(AR67*12)</f>
        <v>108000</v>
      </c>
      <c r="AT67" s="298" t="s">
        <v>3</v>
      </c>
      <c r="AU67" s="298" t="s">
        <v>3</v>
      </c>
      <c r="AV67" s="298" t="s">
        <v>3</v>
      </c>
      <c r="AW67" s="298" t="s">
        <v>3</v>
      </c>
      <c r="AX67" s="298" t="s">
        <v>3</v>
      </c>
      <c r="AY67" s="298" t="s">
        <v>3</v>
      </c>
      <c r="AZ67" s="298" t="s">
        <v>3</v>
      </c>
      <c r="BA67" s="298" t="s">
        <v>3</v>
      </c>
      <c r="BB67" s="298" t="s">
        <v>3</v>
      </c>
      <c r="BC67" s="298" t="s">
        <v>3</v>
      </c>
      <c r="BD67" s="298" t="s">
        <v>3</v>
      </c>
      <c r="BE67" s="298" t="s">
        <v>3</v>
      </c>
      <c r="BF67" s="279"/>
    </row>
    <row r="68" spans="1:58" ht="18.75" x14ac:dyDescent="0.3">
      <c r="A68" s="2"/>
      <c r="B68" s="122"/>
      <c r="C68" s="550"/>
      <c r="D68" s="550"/>
      <c r="E68" s="550"/>
      <c r="F68" s="550"/>
      <c r="G68" s="550"/>
      <c r="H68" s="550"/>
      <c r="I68" s="550"/>
      <c r="J68" s="550"/>
      <c r="K68" s="550"/>
      <c r="L68" s="550"/>
      <c r="M68" s="550"/>
      <c r="N68" s="550"/>
      <c r="O68" s="550"/>
      <c r="P68" s="550"/>
      <c r="Q68" s="550"/>
      <c r="R68" s="550"/>
      <c r="S68" s="550"/>
      <c r="T68" s="365"/>
      <c r="U68" s="359" t="s">
        <v>37</v>
      </c>
      <c r="V68" s="360" t="s">
        <v>242</v>
      </c>
      <c r="W68" s="298">
        <v>0</v>
      </c>
      <c r="X68" s="298">
        <v>0</v>
      </c>
      <c r="Y68" s="299">
        <f>SUM(W68:X68)</f>
        <v>0</v>
      </c>
      <c r="Z68" s="299">
        <f>SUM(Y68*12)</f>
        <v>0</v>
      </c>
      <c r="AA68" s="309">
        <v>8750</v>
      </c>
      <c r="AB68" s="309">
        <v>40900</v>
      </c>
      <c r="AC68" s="353">
        <f>SUM(AA68:AB68)</f>
        <v>49650</v>
      </c>
      <c r="AD68" s="299">
        <f>SUM(AC68/2*12)</f>
        <v>297900</v>
      </c>
      <c r="AE68" s="354">
        <f>SUM(Z68+AD68)</f>
        <v>297900</v>
      </c>
      <c r="AF68" s="355">
        <f>SUM(AA68)</f>
        <v>8750</v>
      </c>
      <c r="AG68" s="309">
        <v>9090</v>
      </c>
      <c r="AH68" s="299">
        <f>SUM(AG68-AF68)</f>
        <v>340</v>
      </c>
      <c r="AI68" s="301">
        <f>SUM(AB68)</f>
        <v>40900</v>
      </c>
      <c r="AJ68" s="298">
        <v>39620</v>
      </c>
      <c r="AK68" s="299">
        <f>SUM(AI68-AJ68)</f>
        <v>1280</v>
      </c>
      <c r="AL68" s="299">
        <f>SUM(AH68+AK68)</f>
        <v>1620</v>
      </c>
      <c r="AM68" s="364">
        <f>SUM(AL68/2*12)</f>
        <v>9720</v>
      </c>
      <c r="AN68" s="279"/>
      <c r="AO68" s="685" t="s">
        <v>103</v>
      </c>
      <c r="AP68" s="685"/>
      <c r="AQ68" s="685"/>
      <c r="AR68" s="309"/>
      <c r="AS68" s="309"/>
      <c r="AT68" s="309"/>
      <c r="AU68" s="309"/>
      <c r="AV68" s="309"/>
      <c r="AW68" s="309"/>
      <c r="AX68" s="298"/>
      <c r="AY68" s="298"/>
      <c r="AZ68" s="298"/>
      <c r="BA68" s="298"/>
      <c r="BB68" s="358"/>
      <c r="BC68" s="358"/>
      <c r="BD68" s="358"/>
      <c r="BE68" s="358"/>
      <c r="BF68" s="279"/>
    </row>
    <row r="69" spans="1:58" ht="18.75" x14ac:dyDescent="0.3">
      <c r="A69" s="2"/>
      <c r="B69" s="545"/>
      <c r="C69" s="711" t="s">
        <v>102</v>
      </c>
      <c r="D69" s="711"/>
      <c r="E69" s="711"/>
      <c r="F69" s="711"/>
      <c r="G69" s="711"/>
      <c r="H69" s="711"/>
      <c r="I69" s="711"/>
      <c r="J69" s="711"/>
      <c r="K69" s="711"/>
      <c r="L69" s="711"/>
      <c r="M69" s="711"/>
      <c r="N69" s="711"/>
      <c r="O69" s="711"/>
      <c r="P69" s="103"/>
      <c r="Q69" s="122"/>
      <c r="R69" s="122"/>
      <c r="S69" s="122"/>
      <c r="T69" s="279"/>
      <c r="U69" s="327"/>
      <c r="V69" s="366"/>
      <c r="W69" s="324"/>
      <c r="X69" s="324"/>
      <c r="Y69" s="324"/>
      <c r="Z69" s="324"/>
      <c r="AA69" s="472"/>
      <c r="AB69" s="472"/>
      <c r="AC69" s="367"/>
      <c r="AD69" s="472"/>
      <c r="AE69" s="472"/>
      <c r="AF69" s="368"/>
      <c r="AG69" s="369"/>
      <c r="AH69" s="369"/>
      <c r="AI69" s="327"/>
      <c r="AJ69" s="327"/>
      <c r="AK69" s="327"/>
      <c r="AL69" s="327"/>
      <c r="AM69" s="327"/>
      <c r="AN69" s="279"/>
      <c r="AO69" s="686" t="s">
        <v>13</v>
      </c>
      <c r="AP69" s="686"/>
      <c r="AQ69" s="686"/>
      <c r="AR69" s="309">
        <v>11500</v>
      </c>
      <c r="AS69" s="354">
        <f>SUM(AR69*12)</f>
        <v>138000</v>
      </c>
      <c r="AT69" s="309" t="s">
        <v>3</v>
      </c>
      <c r="AU69" s="314" t="s">
        <v>3</v>
      </c>
      <c r="AV69" s="309" t="s">
        <v>3</v>
      </c>
      <c r="AW69" s="309" t="s">
        <v>3</v>
      </c>
      <c r="AX69" s="301">
        <f>SUM(AR69)</f>
        <v>11500</v>
      </c>
      <c r="AY69" s="312">
        <f>SUM(AX69*4/100)</f>
        <v>460</v>
      </c>
      <c r="AZ69" s="298">
        <v>460</v>
      </c>
      <c r="BA69" s="364">
        <f>SUM(AZ69*12)</f>
        <v>5520</v>
      </c>
      <c r="BB69" s="299">
        <f>SUM(AX69+AZ69)</f>
        <v>11960</v>
      </c>
      <c r="BC69" s="312">
        <f>SUM(BB69*4/100)</f>
        <v>478.4</v>
      </c>
      <c r="BD69" s="298">
        <v>480</v>
      </c>
      <c r="BE69" s="364">
        <f>SUM(BD69*12)</f>
        <v>5760</v>
      </c>
      <c r="BF69" s="279"/>
    </row>
    <row r="70" spans="1:58" ht="18.75" x14ac:dyDescent="0.3">
      <c r="A70" s="2"/>
      <c r="B70" s="2"/>
      <c r="C70" s="372"/>
      <c r="D70" s="372"/>
      <c r="E70" s="370"/>
      <c r="F70" s="370"/>
      <c r="G70" s="370"/>
      <c r="H70" s="370"/>
      <c r="I70" s="370"/>
      <c r="J70" s="370"/>
      <c r="K70" s="379"/>
      <c r="L70" s="379"/>
      <c r="M70" s="379"/>
      <c r="N70" s="379"/>
      <c r="O70" s="379"/>
      <c r="P70" s="185"/>
      <c r="Q70" s="103"/>
      <c r="R70" s="187"/>
      <c r="S70" s="187"/>
      <c r="T70" s="279"/>
      <c r="U70" s="372"/>
      <c r="V70" s="373"/>
      <c r="W70" s="465"/>
      <c r="X70" s="465"/>
      <c r="Y70" s="374"/>
      <c r="Z70" s="382"/>
      <c r="AA70" s="374"/>
      <c r="AB70" s="374"/>
      <c r="AC70" s="374"/>
      <c r="AD70" s="465"/>
      <c r="AE70" s="331"/>
      <c r="AF70" s="382"/>
      <c r="AG70" s="382"/>
      <c r="AH70" s="382"/>
      <c r="AI70" s="382"/>
      <c r="AJ70" s="382"/>
      <c r="AK70" s="465"/>
      <c r="AL70" s="465"/>
      <c r="AM70" s="465"/>
      <c r="AN70" s="279"/>
      <c r="AO70" s="687"/>
      <c r="AP70" s="687"/>
      <c r="AQ70" s="687"/>
      <c r="AR70" s="325"/>
      <c r="AS70" s="325"/>
      <c r="AT70" s="325"/>
      <c r="AU70" s="325"/>
      <c r="AV70" s="325"/>
      <c r="AW70" s="325"/>
      <c r="AX70" s="375"/>
      <c r="AY70" s="375"/>
      <c r="AZ70" s="375"/>
      <c r="BA70" s="375"/>
      <c r="BB70" s="376"/>
      <c r="BC70" s="376"/>
      <c r="BD70" s="376"/>
      <c r="BE70" s="376"/>
      <c r="BF70" s="279"/>
    </row>
    <row r="71" spans="1:58" ht="18.75" x14ac:dyDescent="0.3">
      <c r="A71" s="2"/>
      <c r="B71" s="2"/>
      <c r="C71" s="742" t="s">
        <v>177</v>
      </c>
      <c r="D71" s="743"/>
      <c r="E71" s="744"/>
      <c r="F71" s="690" t="s">
        <v>178</v>
      </c>
      <c r="G71" s="692"/>
      <c r="H71" s="690" t="s">
        <v>235</v>
      </c>
      <c r="I71" s="691"/>
      <c r="J71" s="691"/>
      <c r="K71" s="692"/>
      <c r="L71" s="690" t="s">
        <v>16</v>
      </c>
      <c r="M71" s="692"/>
      <c r="N71" s="690" t="s">
        <v>179</v>
      </c>
      <c r="O71" s="692"/>
      <c r="P71" s="275"/>
      <c r="Q71" s="103"/>
      <c r="R71" s="187"/>
      <c r="S71" s="187"/>
      <c r="T71" s="279"/>
      <c r="U71" s="377"/>
      <c r="V71" s="377"/>
      <c r="W71" s="382"/>
      <c r="X71" s="370"/>
      <c r="Y71" s="370"/>
      <c r="Z71" s="370"/>
      <c r="AA71" s="370"/>
      <c r="AB71" s="370"/>
      <c r="AC71" s="370"/>
      <c r="AD71" s="370"/>
      <c r="AE71" s="370"/>
      <c r="AF71" s="370"/>
      <c r="AG71" s="370"/>
      <c r="AH71" s="370"/>
      <c r="AI71" s="377"/>
      <c r="AJ71" s="377"/>
      <c r="AK71" s="377"/>
      <c r="AL71" s="377"/>
      <c r="AM71" s="377"/>
      <c r="AN71" s="279"/>
      <c r="AO71" s="382"/>
      <c r="AP71" s="382"/>
      <c r="AQ71" s="382"/>
      <c r="AR71" s="382"/>
      <c r="AS71" s="382"/>
      <c r="AT71" s="382"/>
      <c r="AU71" s="382"/>
      <c r="AV71" s="382"/>
      <c r="AW71" s="382"/>
      <c r="AX71" s="279"/>
      <c r="AY71" s="279"/>
      <c r="AZ71" s="279"/>
      <c r="BA71" s="280"/>
      <c r="BB71" s="280"/>
      <c r="BC71" s="280"/>
      <c r="BD71" s="280"/>
      <c r="BE71" s="280"/>
      <c r="BF71" s="280"/>
    </row>
    <row r="72" spans="1:58" ht="18.75" x14ac:dyDescent="0.3">
      <c r="A72" s="2"/>
      <c r="B72" s="2"/>
      <c r="C72" s="745"/>
      <c r="D72" s="746"/>
      <c r="E72" s="747"/>
      <c r="F72" s="696"/>
      <c r="G72" s="698"/>
      <c r="H72" s="696" t="s">
        <v>236</v>
      </c>
      <c r="I72" s="697"/>
      <c r="J72" s="697"/>
      <c r="K72" s="698"/>
      <c r="L72" s="696"/>
      <c r="M72" s="698"/>
      <c r="N72" s="696" t="s">
        <v>180</v>
      </c>
      <c r="O72" s="698"/>
      <c r="P72" s="275"/>
      <c r="Q72" s="550"/>
      <c r="R72" s="550"/>
      <c r="S72" s="550"/>
      <c r="T72" s="279"/>
      <c r="U72" s="377"/>
      <c r="V72" s="377"/>
      <c r="W72" s="382"/>
      <c r="X72" s="370"/>
      <c r="Y72" s="370"/>
      <c r="Z72" s="370"/>
      <c r="AA72" s="370"/>
      <c r="AB72" s="370"/>
      <c r="AC72" s="370"/>
      <c r="AD72" s="370"/>
      <c r="AE72" s="370"/>
      <c r="AF72" s="370"/>
      <c r="AG72" s="370"/>
      <c r="AH72" s="370"/>
      <c r="AI72" s="377"/>
      <c r="AJ72" s="377"/>
      <c r="AK72" s="377"/>
      <c r="AL72" s="280"/>
      <c r="AM72" s="280"/>
      <c r="AN72" s="280"/>
      <c r="AO72" s="382"/>
      <c r="AP72" s="370"/>
      <c r="AQ72" s="370"/>
      <c r="AR72" s="370"/>
      <c r="AS72" s="370"/>
      <c r="AT72" s="370"/>
      <c r="AU72" s="370"/>
      <c r="AV72" s="370"/>
      <c r="AW72" s="370"/>
      <c r="AX72" s="370"/>
      <c r="AY72" s="370"/>
      <c r="AZ72" s="370"/>
      <c r="BA72" s="377"/>
      <c r="BB72" s="377"/>
      <c r="BC72" s="280"/>
      <c r="BD72" s="280"/>
      <c r="BE72" s="280"/>
      <c r="BF72" s="280"/>
    </row>
    <row r="73" spans="1:58" ht="18.75" x14ac:dyDescent="0.3">
      <c r="A73" s="2"/>
      <c r="B73" s="2"/>
      <c r="C73" s="756">
        <v>2560</v>
      </c>
      <c r="D73" s="757"/>
      <c r="E73" s="758"/>
      <c r="F73" s="699">
        <v>25084200</v>
      </c>
      <c r="G73" s="670"/>
      <c r="H73" s="699" t="s">
        <v>3</v>
      </c>
      <c r="I73" s="669"/>
      <c r="J73" s="669"/>
      <c r="K73" s="670"/>
      <c r="L73" s="699" t="s">
        <v>3</v>
      </c>
      <c r="M73" s="670"/>
      <c r="N73" s="699">
        <v>25084200</v>
      </c>
      <c r="O73" s="670"/>
      <c r="P73" s="187"/>
      <c r="Q73" s="103"/>
      <c r="R73" s="103"/>
      <c r="S73" s="103"/>
      <c r="T73" s="279"/>
      <c r="U73" s="377"/>
      <c r="V73" s="377"/>
      <c r="W73" s="382"/>
      <c r="X73" s="370"/>
      <c r="Y73" s="370"/>
      <c r="Z73" s="370"/>
      <c r="AA73" s="370"/>
      <c r="AB73" s="370"/>
      <c r="AC73" s="370"/>
      <c r="AD73" s="370"/>
      <c r="AE73" s="370"/>
      <c r="AF73" s="370"/>
      <c r="AG73" s="370"/>
      <c r="AH73" s="370"/>
      <c r="AI73" s="377"/>
      <c r="AJ73" s="377"/>
      <c r="AK73" s="377"/>
      <c r="AL73" s="370"/>
      <c r="AM73" s="370"/>
      <c r="AN73" s="370"/>
      <c r="AO73" s="382"/>
      <c r="AP73" s="370"/>
      <c r="AQ73" s="370"/>
      <c r="AR73" s="370"/>
      <c r="AS73" s="370"/>
      <c r="AT73" s="370"/>
      <c r="AU73" s="370"/>
      <c r="AV73" s="370"/>
      <c r="AW73" s="370"/>
      <c r="AX73" s="370"/>
      <c r="AY73" s="370"/>
      <c r="AZ73" s="370"/>
      <c r="BA73" s="377"/>
      <c r="BB73" s="377"/>
      <c r="BC73" s="280"/>
      <c r="BD73" s="280"/>
      <c r="BE73" s="280"/>
      <c r="BF73" s="280"/>
    </row>
    <row r="74" spans="1:58" ht="18.75" x14ac:dyDescent="0.3">
      <c r="A74" s="2"/>
      <c r="B74" s="2"/>
      <c r="C74" s="756">
        <v>2561</v>
      </c>
      <c r="D74" s="757"/>
      <c r="E74" s="758"/>
      <c r="F74" s="753">
        <f>SUM(N73)</f>
        <v>25084200</v>
      </c>
      <c r="G74" s="754"/>
      <c r="H74" s="753">
        <f>SUM(F74*5/100)</f>
        <v>1254210</v>
      </c>
      <c r="I74" s="755"/>
      <c r="J74" s="755"/>
      <c r="K74" s="754"/>
      <c r="L74" s="753">
        <f>SUM(F74+H74)</f>
        <v>26338410</v>
      </c>
      <c r="M74" s="754"/>
      <c r="N74" s="699">
        <v>26338400</v>
      </c>
      <c r="O74" s="670"/>
      <c r="P74" s="546"/>
      <c r="Q74" s="546"/>
      <c r="R74" s="546"/>
      <c r="S74" s="546"/>
      <c r="T74" s="279"/>
      <c r="U74" s="377"/>
      <c r="V74" s="377"/>
      <c r="W74" s="382"/>
      <c r="X74" s="370"/>
      <c r="Y74" s="370"/>
      <c r="Z74" s="370"/>
      <c r="AA74" s="370"/>
      <c r="AB74" s="370"/>
      <c r="AC74" s="370"/>
      <c r="AD74" s="370"/>
      <c r="AE74" s="370"/>
      <c r="AF74" s="370"/>
      <c r="AG74" s="370"/>
      <c r="AH74" s="370"/>
      <c r="AI74" s="370"/>
      <c r="AJ74" s="370"/>
      <c r="AK74" s="373"/>
      <c r="AL74" s="377"/>
      <c r="AM74" s="377"/>
      <c r="AN74" s="279"/>
      <c r="AO74" s="382"/>
      <c r="AP74" s="370"/>
      <c r="AQ74" s="370"/>
      <c r="AR74" s="370"/>
      <c r="AS74" s="370"/>
      <c r="AT74" s="370"/>
      <c r="AU74" s="370"/>
      <c r="AV74" s="370"/>
      <c r="AW74" s="370"/>
      <c r="AX74" s="370"/>
      <c r="AY74" s="370"/>
      <c r="AZ74" s="370"/>
      <c r="BA74" s="377"/>
      <c r="BB74" s="377"/>
      <c r="BC74" s="280"/>
      <c r="BD74" s="280"/>
      <c r="BE74" s="280"/>
      <c r="BF74" s="280"/>
    </row>
    <row r="75" spans="1:58" ht="18.75" x14ac:dyDescent="0.3">
      <c r="A75" s="2"/>
      <c r="B75" s="186"/>
      <c r="C75" s="756">
        <v>2562</v>
      </c>
      <c r="D75" s="757"/>
      <c r="E75" s="758"/>
      <c r="F75" s="753">
        <f>SUM(N74)</f>
        <v>26338400</v>
      </c>
      <c r="G75" s="754"/>
      <c r="H75" s="753">
        <f>SUM(F75*5/100)</f>
        <v>1316920</v>
      </c>
      <c r="I75" s="755"/>
      <c r="J75" s="755"/>
      <c r="K75" s="754"/>
      <c r="L75" s="753">
        <f>SUM(F75+H75)</f>
        <v>27655320</v>
      </c>
      <c r="M75" s="754"/>
      <c r="N75" s="699">
        <v>27655300</v>
      </c>
      <c r="O75" s="670"/>
      <c r="P75" s="122"/>
      <c r="Q75" s="122"/>
      <c r="R75" s="122"/>
      <c r="S75" s="122"/>
      <c r="T75" s="279"/>
      <c r="U75" s="377"/>
      <c r="V75" s="377"/>
      <c r="W75" s="382"/>
      <c r="X75" s="427"/>
      <c r="Y75" s="424"/>
      <c r="Z75" s="424"/>
      <c r="AA75" s="424"/>
      <c r="AB75" s="370"/>
      <c r="AC75" s="370"/>
      <c r="AD75" s="370"/>
      <c r="AE75" s="370"/>
      <c r="AF75" s="370"/>
      <c r="AG75" s="370"/>
      <c r="AH75" s="370"/>
      <c r="AI75" s="377"/>
      <c r="AJ75" s="377"/>
      <c r="AK75" s="377"/>
      <c r="AL75" s="377"/>
      <c r="AM75" s="377"/>
      <c r="AN75" s="279"/>
      <c r="AO75" s="382"/>
      <c r="AP75" s="370"/>
      <c r="AQ75" s="370"/>
      <c r="AR75" s="370"/>
      <c r="AS75" s="370"/>
      <c r="AT75" s="370"/>
      <c r="AU75" s="370"/>
      <c r="AV75" s="370"/>
      <c r="AW75" s="370"/>
      <c r="AX75" s="370"/>
      <c r="AY75" s="370"/>
      <c r="AZ75" s="370"/>
      <c r="BA75" s="370"/>
      <c r="BB75" s="370"/>
      <c r="BC75" s="280"/>
      <c r="BD75" s="280"/>
      <c r="BE75" s="280"/>
      <c r="BF75" s="280"/>
    </row>
    <row r="76" spans="1:58" ht="18.75" x14ac:dyDescent="0.3">
      <c r="A76" s="2"/>
      <c r="B76" s="122"/>
      <c r="C76" s="756">
        <v>2563</v>
      </c>
      <c r="D76" s="757"/>
      <c r="E76" s="758"/>
      <c r="F76" s="753">
        <f>SUM(N75)</f>
        <v>27655300</v>
      </c>
      <c r="G76" s="754"/>
      <c r="H76" s="753">
        <f>SUM(F76*5/100)</f>
        <v>1382765</v>
      </c>
      <c r="I76" s="755"/>
      <c r="J76" s="755"/>
      <c r="K76" s="754"/>
      <c r="L76" s="753">
        <f>SUM(F76+H76)</f>
        <v>29038065</v>
      </c>
      <c r="M76" s="754"/>
      <c r="N76" s="699">
        <v>29038000</v>
      </c>
      <c r="O76" s="670"/>
      <c r="P76" s="103"/>
      <c r="Q76" s="103"/>
      <c r="R76" s="187"/>
      <c r="S76" s="187"/>
      <c r="T76" s="279"/>
      <c r="U76" s="380"/>
      <c r="V76" s="381"/>
      <c r="W76" s="382"/>
      <c r="X76" s="478"/>
      <c r="Y76" s="370"/>
      <c r="Z76" s="370"/>
      <c r="AA76" s="370"/>
      <c r="AB76" s="478"/>
      <c r="AC76" s="370"/>
      <c r="AD76" s="370"/>
      <c r="AE76" s="370"/>
      <c r="AF76" s="370"/>
      <c r="AG76" s="370"/>
      <c r="AH76" s="370"/>
      <c r="AI76" s="383"/>
      <c r="AJ76" s="383"/>
      <c r="AK76" s="383"/>
      <c r="AL76" s="383"/>
      <c r="AM76" s="383"/>
      <c r="AN76" s="279"/>
      <c r="AO76" s="382"/>
      <c r="AP76" s="427"/>
      <c r="AQ76" s="424"/>
      <c r="AR76" s="424"/>
      <c r="AS76" s="424"/>
      <c r="AT76" s="370"/>
      <c r="AU76" s="370"/>
      <c r="AV76" s="370"/>
      <c r="AW76" s="370"/>
      <c r="AX76" s="370"/>
      <c r="AY76" s="370"/>
      <c r="AZ76" s="370"/>
      <c r="BA76" s="377"/>
      <c r="BB76" s="377"/>
      <c r="BC76" s="280"/>
      <c r="BD76" s="280"/>
      <c r="BE76" s="280"/>
      <c r="BF76" s="280"/>
    </row>
    <row r="77" spans="1:58" ht="18.75" x14ac:dyDescent="0.3">
      <c r="A77" s="2"/>
      <c r="B77" s="122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87"/>
      <c r="T77" s="279"/>
      <c r="U77" s="380"/>
      <c r="V77" s="381"/>
      <c r="W77" s="425"/>
      <c r="X77" s="384"/>
      <c r="Y77" s="385"/>
      <c r="Z77" s="385"/>
      <c r="AA77" s="385"/>
      <c r="AB77" s="373"/>
      <c r="AC77" s="328"/>
      <c r="AD77" s="328"/>
      <c r="AE77" s="328"/>
      <c r="AF77" s="328"/>
      <c r="AG77" s="328"/>
      <c r="AH77" s="328"/>
      <c r="AI77" s="383"/>
      <c r="AJ77" s="383"/>
      <c r="AK77" s="383"/>
      <c r="AL77" s="383"/>
      <c r="AM77" s="383"/>
      <c r="AN77" s="279"/>
      <c r="AO77" s="382"/>
      <c r="AP77" s="386"/>
      <c r="AQ77" s="382"/>
      <c r="AR77" s="382"/>
      <c r="AS77" s="386"/>
      <c r="AT77" s="382"/>
      <c r="AU77" s="382"/>
      <c r="AV77" s="386"/>
      <c r="AW77" s="382"/>
      <c r="AX77" s="365"/>
      <c r="AY77" s="365"/>
      <c r="AZ77" s="365"/>
      <c r="BA77" s="426"/>
      <c r="BB77" s="426"/>
      <c r="BC77" s="280"/>
      <c r="BD77" s="280"/>
      <c r="BE77" s="280"/>
      <c r="BF77" s="280"/>
    </row>
    <row r="78" spans="1:58" ht="18.75" x14ac:dyDescent="0.3">
      <c r="A78" s="2"/>
      <c r="B78" s="122"/>
      <c r="C78" s="103"/>
      <c r="D78" s="103"/>
      <c r="E78" s="275"/>
      <c r="F78" s="275"/>
      <c r="G78" s="103"/>
      <c r="H78" s="103"/>
      <c r="I78" s="103"/>
      <c r="J78" s="103"/>
      <c r="K78" s="103"/>
      <c r="L78" s="103"/>
      <c r="M78" s="185"/>
      <c r="N78" s="185"/>
      <c r="O78" s="185"/>
      <c r="P78" s="185"/>
      <c r="Q78" s="185"/>
      <c r="R78" s="185"/>
      <c r="S78" s="187"/>
      <c r="T78" s="279"/>
      <c r="U78" s="380"/>
      <c r="V78" s="381"/>
      <c r="W78" s="383"/>
      <c r="X78" s="383"/>
      <c r="Y78" s="383"/>
      <c r="Z78" s="383"/>
      <c r="AA78" s="383"/>
      <c r="AB78" s="383"/>
      <c r="AC78" s="383"/>
      <c r="AD78" s="383"/>
      <c r="AE78" s="383"/>
      <c r="AF78" s="383"/>
      <c r="AG78" s="383"/>
      <c r="AH78" s="383"/>
      <c r="AI78" s="383"/>
      <c r="AJ78" s="383"/>
      <c r="AK78" s="383"/>
      <c r="AL78" s="383"/>
      <c r="AM78" s="383"/>
      <c r="AN78" s="279"/>
      <c r="AO78" s="382"/>
      <c r="AP78" s="386"/>
      <c r="AQ78" s="382"/>
      <c r="AR78" s="382"/>
      <c r="AS78" s="386"/>
      <c r="AT78" s="382"/>
      <c r="AU78" s="382"/>
      <c r="AV78" s="386"/>
      <c r="AW78" s="382"/>
      <c r="AX78" s="279"/>
      <c r="AY78" s="279"/>
      <c r="AZ78" s="279"/>
      <c r="BA78" s="280"/>
      <c r="BB78" s="280"/>
      <c r="BC78" s="280"/>
      <c r="BD78" s="280"/>
      <c r="BE78" s="280"/>
      <c r="BF78" s="280"/>
    </row>
    <row r="79" spans="1:58" ht="18.75" x14ac:dyDescent="0.3">
      <c r="A79" s="2"/>
      <c r="B79" s="122"/>
      <c r="C79" s="103"/>
      <c r="D79" s="103"/>
      <c r="E79" s="276"/>
      <c r="F79" s="276"/>
      <c r="G79" s="275"/>
      <c r="H79" s="275"/>
      <c r="I79" s="275"/>
      <c r="J79" s="275"/>
      <c r="K79" s="276"/>
      <c r="L79" s="276"/>
      <c r="M79" s="275"/>
      <c r="N79" s="275"/>
      <c r="O79" s="275"/>
      <c r="P79" s="275"/>
      <c r="Q79" s="276"/>
      <c r="R79" s="276"/>
      <c r="S79" s="187"/>
      <c r="T79" s="279"/>
      <c r="U79" s="380"/>
      <c r="V79" s="381"/>
      <c r="W79" s="383"/>
      <c r="X79" s="383"/>
      <c r="Y79" s="383"/>
      <c r="Z79" s="383"/>
      <c r="AA79" s="383"/>
      <c r="AB79" s="383"/>
      <c r="AC79" s="383"/>
      <c r="AD79" s="383"/>
      <c r="AE79" s="383"/>
      <c r="AF79" s="383"/>
      <c r="AG79" s="383"/>
      <c r="AH79" s="383"/>
      <c r="AI79" s="383"/>
      <c r="AJ79" s="383"/>
      <c r="AK79" s="383"/>
      <c r="AL79" s="383"/>
      <c r="AM79" s="383"/>
      <c r="AN79" s="279"/>
      <c r="AO79" s="382"/>
      <c r="AP79" s="386"/>
      <c r="AQ79" s="382"/>
      <c r="AR79" s="382"/>
      <c r="AS79" s="386"/>
      <c r="AT79" s="382"/>
      <c r="AU79" s="382"/>
      <c r="AV79" s="386"/>
      <c r="AW79" s="382"/>
      <c r="AX79" s="279"/>
      <c r="AY79" s="279"/>
      <c r="AZ79" s="279"/>
      <c r="BA79" s="280"/>
      <c r="BB79" s="280"/>
      <c r="BC79" s="280"/>
      <c r="BD79" s="280"/>
      <c r="BE79" s="280"/>
      <c r="BF79" s="280"/>
    </row>
    <row r="80" spans="1:58" ht="18.75" x14ac:dyDescent="0.3">
      <c r="A80" s="2"/>
      <c r="B80" s="122"/>
      <c r="C80" s="103"/>
      <c r="D80" s="103"/>
      <c r="E80" s="276"/>
      <c r="F80" s="276"/>
      <c r="G80" s="103"/>
      <c r="H80" s="103"/>
      <c r="I80" s="275"/>
      <c r="J80" s="275"/>
      <c r="K80" s="276"/>
      <c r="L80" s="276"/>
      <c r="M80" s="103"/>
      <c r="N80" s="103"/>
      <c r="O80" s="275"/>
      <c r="P80" s="275"/>
      <c r="Q80" s="276"/>
      <c r="R80" s="276"/>
      <c r="S80" s="187"/>
      <c r="T80" s="279"/>
      <c r="U80" s="380"/>
      <c r="V80" s="381"/>
      <c r="W80" s="383"/>
      <c r="X80" s="383"/>
      <c r="Y80" s="383"/>
      <c r="Z80" s="383"/>
      <c r="AA80" s="383"/>
      <c r="AB80" s="383"/>
      <c r="AC80" s="383"/>
      <c r="AD80" s="383"/>
      <c r="AE80" s="383"/>
      <c r="AF80" s="383"/>
      <c r="AG80" s="383"/>
      <c r="AH80" s="383"/>
      <c r="AI80" s="383"/>
      <c r="AJ80" s="383"/>
      <c r="AK80" s="383"/>
      <c r="AL80" s="383"/>
      <c r="AM80" s="383"/>
      <c r="AN80" s="279"/>
      <c r="AO80" s="382"/>
      <c r="AP80" s="386"/>
      <c r="AQ80" s="382"/>
      <c r="AR80" s="382"/>
      <c r="AS80" s="386"/>
      <c r="AT80" s="382"/>
      <c r="AU80" s="382"/>
      <c r="AV80" s="386"/>
      <c r="AW80" s="382"/>
      <c r="AX80" s="279"/>
      <c r="AY80" s="279"/>
      <c r="AZ80" s="279"/>
      <c r="BA80" s="280"/>
      <c r="BB80" s="280"/>
      <c r="BC80" s="280"/>
      <c r="BD80" s="280"/>
      <c r="BE80" s="280"/>
      <c r="BF80" s="280"/>
    </row>
    <row r="81" spans="1:59" ht="18.75" x14ac:dyDescent="0.3">
      <c r="A81" s="2"/>
      <c r="B81" s="122"/>
      <c r="C81" s="103"/>
      <c r="D81" s="103"/>
      <c r="E81" s="187"/>
      <c r="F81" s="187"/>
      <c r="G81" s="185"/>
      <c r="H81" s="185"/>
      <c r="I81" s="185"/>
      <c r="J81" s="185"/>
      <c r="K81" s="187"/>
      <c r="L81" s="187"/>
      <c r="M81" s="185"/>
      <c r="N81" s="185"/>
      <c r="O81" s="103"/>
      <c r="P81" s="103"/>
      <c r="Q81" s="103"/>
      <c r="R81" s="103"/>
      <c r="S81" s="187"/>
      <c r="T81" s="279"/>
      <c r="U81" s="689" t="s">
        <v>188</v>
      </c>
      <c r="V81" s="689"/>
      <c r="W81" s="689"/>
      <c r="X81" s="711" t="s">
        <v>135</v>
      </c>
      <c r="Y81" s="711"/>
      <c r="Z81" s="711"/>
      <c r="AA81" s="711"/>
      <c r="AB81" s="381"/>
      <c r="AC81" s="381"/>
      <c r="AD81" s="381"/>
      <c r="AE81" s="381"/>
      <c r="AF81" s="388"/>
      <c r="AG81" s="381"/>
      <c r="AH81" s="381"/>
      <c r="AI81" s="381"/>
      <c r="AJ81" s="381"/>
      <c r="AK81" s="381"/>
      <c r="AL81" s="381"/>
      <c r="AM81" s="381"/>
      <c r="AN81" s="279"/>
      <c r="AO81" s="689" t="s">
        <v>188</v>
      </c>
      <c r="AP81" s="689"/>
      <c r="AQ81" s="689"/>
      <c r="AR81" s="689"/>
      <c r="AS81" s="711" t="s">
        <v>142</v>
      </c>
      <c r="AT81" s="711"/>
      <c r="AU81" s="711"/>
      <c r="AV81" s="711"/>
      <c r="AW81" s="382"/>
      <c r="AX81" s="279"/>
      <c r="AY81" s="279"/>
      <c r="AZ81" s="279"/>
      <c r="BA81" s="280"/>
      <c r="BB81" s="280"/>
      <c r="BC81" s="280"/>
      <c r="BD81" s="280"/>
      <c r="BE81" s="280"/>
      <c r="BF81" s="280"/>
    </row>
    <row r="82" spans="1:59" ht="15.75" x14ac:dyDescent="0.25">
      <c r="A82" s="279"/>
      <c r="B82" s="365"/>
      <c r="C82" s="478"/>
      <c r="D82" s="478"/>
      <c r="E82" s="478"/>
      <c r="F82" s="478"/>
      <c r="G82" s="478"/>
      <c r="H82" s="383"/>
      <c r="I82" s="383"/>
      <c r="J82" s="383"/>
      <c r="K82" s="365"/>
      <c r="L82" s="370"/>
      <c r="M82" s="370"/>
      <c r="N82" s="371"/>
      <c r="O82" s="371"/>
      <c r="P82" s="365"/>
      <c r="Q82" s="365"/>
      <c r="R82" s="365"/>
      <c r="S82" s="365"/>
      <c r="T82" s="279"/>
      <c r="U82" s="372"/>
      <c r="V82" s="388"/>
      <c r="W82" s="379"/>
      <c r="X82" s="379"/>
      <c r="Y82" s="379"/>
      <c r="Z82" s="379"/>
      <c r="AA82" s="379"/>
      <c r="AB82" s="379"/>
      <c r="AC82" s="379"/>
      <c r="AD82" s="379"/>
      <c r="AE82" s="379"/>
      <c r="AF82" s="379"/>
      <c r="AG82" s="379"/>
      <c r="AH82" s="379"/>
      <c r="AI82" s="379"/>
      <c r="AJ82" s="379"/>
      <c r="AK82" s="379"/>
      <c r="AL82" s="379"/>
      <c r="AM82" s="379"/>
      <c r="AN82" s="365"/>
      <c r="AO82" s="365"/>
      <c r="AP82" s="365"/>
      <c r="AQ82" s="365"/>
      <c r="AR82" s="365"/>
      <c r="AS82" s="365"/>
      <c r="AT82" s="365"/>
      <c r="AU82" s="365"/>
      <c r="AV82" s="365"/>
      <c r="AW82" s="365"/>
      <c r="AX82" s="279"/>
      <c r="AY82" s="279"/>
      <c r="AZ82" s="279"/>
      <c r="BA82" s="280"/>
      <c r="BB82" s="280"/>
      <c r="BC82" s="280"/>
      <c r="BD82" s="280"/>
      <c r="BE82" s="280"/>
      <c r="BF82" s="280"/>
    </row>
    <row r="83" spans="1:59" ht="15.75" x14ac:dyDescent="0.25">
      <c r="A83" s="279"/>
      <c r="B83" s="279"/>
      <c r="C83" s="370"/>
      <c r="D83" s="370"/>
      <c r="E83" s="370"/>
      <c r="F83" s="370"/>
      <c r="G83" s="370"/>
      <c r="H83" s="370"/>
      <c r="I83" s="370"/>
      <c r="J83" s="370"/>
      <c r="K83" s="370"/>
      <c r="L83" s="370"/>
      <c r="M83" s="370"/>
      <c r="N83" s="370"/>
      <c r="O83" s="370"/>
      <c r="P83" s="370"/>
      <c r="Q83" s="370"/>
      <c r="R83" s="365"/>
      <c r="S83" s="279"/>
      <c r="T83" s="279"/>
      <c r="U83" s="712" t="s">
        <v>20</v>
      </c>
      <c r="V83" s="389"/>
      <c r="W83" s="704" t="s">
        <v>189</v>
      </c>
      <c r="X83" s="704"/>
      <c r="Y83" s="704"/>
      <c r="Z83" s="704"/>
      <c r="AA83" s="704"/>
      <c r="AB83" s="704"/>
      <c r="AC83" s="704"/>
      <c r="AD83" s="704"/>
      <c r="AE83" s="704"/>
      <c r="AF83" s="704"/>
      <c r="AG83" s="704"/>
      <c r="AH83" s="704"/>
      <c r="AI83" s="704"/>
      <c r="AJ83" s="704"/>
      <c r="AK83" s="704"/>
      <c r="AL83" s="704"/>
      <c r="AM83" s="704"/>
      <c r="AN83" s="365"/>
      <c r="AO83" s="690" t="s">
        <v>20</v>
      </c>
      <c r="AP83" s="691"/>
      <c r="AQ83" s="692"/>
      <c r="AR83" s="699" t="s">
        <v>190</v>
      </c>
      <c r="AS83" s="669"/>
      <c r="AT83" s="669"/>
      <c r="AU83" s="669"/>
      <c r="AV83" s="669"/>
      <c r="AW83" s="669"/>
      <c r="AX83" s="669"/>
      <c r="AY83" s="669"/>
      <c r="AZ83" s="669"/>
      <c r="BA83" s="670"/>
      <c r="BB83" s="280"/>
      <c r="BC83" s="280"/>
      <c r="BD83" s="280"/>
      <c r="BE83" s="280"/>
      <c r="BF83" s="280"/>
    </row>
    <row r="84" spans="1:59" ht="15.75" x14ac:dyDescent="0.25">
      <c r="A84" s="279"/>
      <c r="B84" s="279"/>
      <c r="C84" s="372"/>
      <c r="D84" s="372"/>
      <c r="E84" s="370"/>
      <c r="F84" s="370"/>
      <c r="G84" s="370"/>
      <c r="H84" s="370"/>
      <c r="I84" s="370"/>
      <c r="J84" s="370"/>
      <c r="K84" s="379"/>
      <c r="L84" s="379"/>
      <c r="M84" s="379"/>
      <c r="N84" s="379"/>
      <c r="O84" s="379"/>
      <c r="P84" s="379"/>
      <c r="Q84" s="279"/>
      <c r="R84" s="279"/>
      <c r="S84" s="279"/>
      <c r="T84" s="279"/>
      <c r="U84" s="713"/>
      <c r="V84" s="282" t="s">
        <v>19</v>
      </c>
      <c r="W84" s="672" t="s">
        <v>191</v>
      </c>
      <c r="X84" s="672"/>
      <c r="Y84" s="672"/>
      <c r="Z84" s="672"/>
      <c r="AA84" s="672"/>
      <c r="AB84" s="672"/>
      <c r="AC84" s="672"/>
      <c r="AD84" s="672"/>
      <c r="AE84" s="672"/>
      <c r="AF84" s="672" t="s">
        <v>117</v>
      </c>
      <c r="AG84" s="672"/>
      <c r="AH84" s="672"/>
      <c r="AI84" s="672"/>
      <c r="AJ84" s="672"/>
      <c r="AK84" s="672"/>
      <c r="AL84" s="672"/>
      <c r="AM84" s="672"/>
      <c r="AN84" s="365"/>
      <c r="AO84" s="693"/>
      <c r="AP84" s="694"/>
      <c r="AQ84" s="695"/>
      <c r="AR84" s="699" t="s">
        <v>213</v>
      </c>
      <c r="AS84" s="670"/>
      <c r="AT84" s="699" t="s">
        <v>214</v>
      </c>
      <c r="AU84" s="669"/>
      <c r="AV84" s="669"/>
      <c r="AW84" s="669"/>
      <c r="AX84" s="704" t="s">
        <v>215</v>
      </c>
      <c r="AY84" s="704"/>
      <c r="AZ84" s="704"/>
      <c r="BA84" s="704"/>
      <c r="BB84" s="280"/>
      <c r="BC84" s="280"/>
      <c r="BD84" s="280"/>
      <c r="BE84" s="280"/>
      <c r="BF84" s="280"/>
    </row>
    <row r="85" spans="1:59" ht="15.75" x14ac:dyDescent="0.25">
      <c r="A85" s="279"/>
      <c r="B85" s="279"/>
      <c r="C85" s="387"/>
      <c r="D85" s="387"/>
      <c r="E85" s="372"/>
      <c r="F85" s="372"/>
      <c r="G85" s="372"/>
      <c r="H85" s="372"/>
      <c r="I85" s="372"/>
      <c r="J85" s="372"/>
      <c r="K85" s="372"/>
      <c r="L85" s="372"/>
      <c r="M85" s="372"/>
      <c r="N85" s="372"/>
      <c r="O85" s="372"/>
      <c r="P85" s="372"/>
      <c r="Q85" s="279"/>
      <c r="R85" s="279"/>
      <c r="S85" s="279"/>
      <c r="T85" s="279"/>
      <c r="U85" s="713"/>
      <c r="V85" s="281" t="s">
        <v>20</v>
      </c>
      <c r="W85" s="673" t="s">
        <v>133</v>
      </c>
      <c r="X85" s="673"/>
      <c r="Y85" s="673"/>
      <c r="Z85" s="673"/>
      <c r="AA85" s="674" t="s">
        <v>216</v>
      </c>
      <c r="AB85" s="673"/>
      <c r="AC85" s="673"/>
      <c r="AD85" s="675"/>
      <c r="AE85" s="334" t="s">
        <v>77</v>
      </c>
      <c r="AF85" s="681" t="s">
        <v>115</v>
      </c>
      <c r="AG85" s="681"/>
      <c r="AH85" s="681"/>
      <c r="AI85" s="681"/>
      <c r="AJ85" s="681"/>
      <c r="AK85" s="681"/>
      <c r="AL85" s="681"/>
      <c r="AM85" s="681"/>
      <c r="AN85" s="365"/>
      <c r="AO85" s="693"/>
      <c r="AP85" s="694"/>
      <c r="AQ85" s="695"/>
      <c r="AR85" s="390" t="s">
        <v>0</v>
      </c>
      <c r="AS85" s="391" t="s">
        <v>21</v>
      </c>
      <c r="AT85" s="392" t="s">
        <v>104</v>
      </c>
      <c r="AU85" s="700" t="s">
        <v>48</v>
      </c>
      <c r="AV85" s="702" t="s">
        <v>46</v>
      </c>
      <c r="AW85" s="391" t="s">
        <v>21</v>
      </c>
      <c r="AX85" s="392" t="s">
        <v>104</v>
      </c>
      <c r="AY85" s="702" t="s">
        <v>48</v>
      </c>
      <c r="AZ85" s="702" t="s">
        <v>46</v>
      </c>
      <c r="BA85" s="391" t="s">
        <v>21</v>
      </c>
      <c r="BB85" s="280"/>
      <c r="BC85" s="280"/>
      <c r="BD85" s="280"/>
      <c r="BE85" s="280"/>
      <c r="BF85" s="280"/>
    </row>
    <row r="86" spans="1:59" ht="15.75" x14ac:dyDescent="0.25">
      <c r="A86" s="279"/>
      <c r="B86" s="279"/>
      <c r="C86" s="387"/>
      <c r="D86" s="387"/>
      <c r="E86" s="370"/>
      <c r="F86" s="370"/>
      <c r="G86" s="372"/>
      <c r="H86" s="372"/>
      <c r="I86" s="372"/>
      <c r="J86" s="372"/>
      <c r="K86" s="370"/>
      <c r="L86" s="370"/>
      <c r="M86" s="372"/>
      <c r="N86" s="372"/>
      <c r="O86" s="372"/>
      <c r="P86" s="372"/>
      <c r="Q86" s="279"/>
      <c r="R86" s="279"/>
      <c r="S86" s="279"/>
      <c r="T86" s="279"/>
      <c r="U86" s="713"/>
      <c r="V86" s="281"/>
      <c r="W86" s="278" t="s">
        <v>51</v>
      </c>
      <c r="X86" s="278" t="s">
        <v>108</v>
      </c>
      <c r="Y86" s="676" t="s">
        <v>16</v>
      </c>
      <c r="Z86" s="334" t="s">
        <v>21</v>
      </c>
      <c r="AA86" s="676" t="s">
        <v>113</v>
      </c>
      <c r="AB86" s="676" t="s">
        <v>114</v>
      </c>
      <c r="AC86" s="678" t="s">
        <v>16</v>
      </c>
      <c r="AD86" s="278" t="s">
        <v>60</v>
      </c>
      <c r="AE86" s="282" t="s">
        <v>80</v>
      </c>
      <c r="AF86" s="680" t="s">
        <v>78</v>
      </c>
      <c r="AG86" s="680"/>
      <c r="AH86" s="680"/>
      <c r="AI86" s="680" t="s">
        <v>59</v>
      </c>
      <c r="AJ86" s="680"/>
      <c r="AK86" s="680"/>
      <c r="AL86" s="329" t="s">
        <v>16</v>
      </c>
      <c r="AM86" s="281" t="s">
        <v>60</v>
      </c>
      <c r="AN86" s="365"/>
      <c r="AO86" s="696"/>
      <c r="AP86" s="697"/>
      <c r="AQ86" s="698"/>
      <c r="AR86" s="393" t="s">
        <v>79</v>
      </c>
      <c r="AS86" s="394" t="s">
        <v>45</v>
      </c>
      <c r="AT86" s="370" t="s">
        <v>105</v>
      </c>
      <c r="AU86" s="701"/>
      <c r="AV86" s="703"/>
      <c r="AW86" s="394" t="s">
        <v>45</v>
      </c>
      <c r="AX86" s="382" t="s">
        <v>106</v>
      </c>
      <c r="AY86" s="703"/>
      <c r="AZ86" s="703"/>
      <c r="BA86" s="395" t="s">
        <v>45</v>
      </c>
      <c r="BB86" s="280"/>
      <c r="BC86" s="280"/>
      <c r="BD86" s="280"/>
      <c r="BE86" s="280"/>
      <c r="BF86" s="280"/>
    </row>
    <row r="87" spans="1:59" ht="15.75" x14ac:dyDescent="0.25">
      <c r="A87" s="279"/>
      <c r="B87" s="279"/>
      <c r="C87" s="371"/>
      <c r="D87" s="371"/>
      <c r="E87" s="379"/>
      <c r="F87" s="379"/>
      <c r="G87" s="379"/>
      <c r="H87" s="379"/>
      <c r="I87" s="371"/>
      <c r="J87" s="371"/>
      <c r="K87" s="379"/>
      <c r="L87" s="379"/>
      <c r="M87" s="379"/>
      <c r="N87" s="370"/>
      <c r="O87" s="371"/>
      <c r="P87" s="371"/>
      <c r="Q87" s="279"/>
      <c r="R87" s="279"/>
      <c r="S87" s="279"/>
      <c r="T87" s="279"/>
      <c r="U87" s="713"/>
      <c r="V87" s="396"/>
      <c r="W87" s="281" t="s">
        <v>20</v>
      </c>
      <c r="X87" s="281" t="s">
        <v>109</v>
      </c>
      <c r="Y87" s="705"/>
      <c r="Z87" s="282" t="s">
        <v>45</v>
      </c>
      <c r="AA87" s="705"/>
      <c r="AB87" s="705"/>
      <c r="AC87" s="706"/>
      <c r="AD87" s="281" t="s">
        <v>61</v>
      </c>
      <c r="AE87" s="285" t="s">
        <v>217</v>
      </c>
      <c r="AF87" s="334" t="s">
        <v>56</v>
      </c>
      <c r="AG87" s="334" t="s">
        <v>78</v>
      </c>
      <c r="AH87" s="334" t="s">
        <v>58</v>
      </c>
      <c r="AI87" s="334" t="s">
        <v>57</v>
      </c>
      <c r="AJ87" s="334" t="s">
        <v>59</v>
      </c>
      <c r="AK87" s="278" t="s">
        <v>58</v>
      </c>
      <c r="AL87" s="329" t="s">
        <v>58</v>
      </c>
      <c r="AM87" s="281" t="s">
        <v>61</v>
      </c>
      <c r="AN87" s="365"/>
      <c r="AO87" s="688" t="s">
        <v>4</v>
      </c>
      <c r="AP87" s="688"/>
      <c r="AQ87" s="688"/>
      <c r="AR87" s="397"/>
      <c r="AS87" s="397"/>
      <c r="AT87" s="397"/>
      <c r="AU87" s="398"/>
      <c r="AV87" s="397"/>
      <c r="AW87" s="399"/>
      <c r="AX87" s="400"/>
      <c r="AY87" s="398"/>
      <c r="AZ87" s="397"/>
      <c r="BA87" s="401"/>
      <c r="BB87" s="280"/>
      <c r="BC87" s="280"/>
      <c r="BD87" s="280"/>
      <c r="BE87" s="280"/>
      <c r="BF87" s="280"/>
    </row>
    <row r="88" spans="1:59" ht="15.75" x14ac:dyDescent="0.25">
      <c r="A88" s="279"/>
      <c r="B88" s="279"/>
      <c r="C88" s="279"/>
      <c r="D88" s="279"/>
      <c r="E88" s="279"/>
      <c r="F88" s="279"/>
      <c r="G88" s="279"/>
      <c r="H88" s="279"/>
      <c r="I88" s="279"/>
      <c r="J88" s="279"/>
      <c r="K88" s="279"/>
      <c r="L88" s="279"/>
      <c r="M88" s="279"/>
      <c r="N88" s="279"/>
      <c r="O88" s="279"/>
      <c r="P88" s="279"/>
      <c r="Q88" s="279"/>
      <c r="R88" s="279"/>
      <c r="S88" s="279"/>
      <c r="T88" s="279"/>
      <c r="U88" s="473" t="s">
        <v>103</v>
      </c>
      <c r="V88" s="402"/>
      <c r="W88" s="397"/>
      <c r="X88" s="397"/>
      <c r="Y88" s="397"/>
      <c r="Z88" s="397"/>
      <c r="AA88" s="397"/>
      <c r="AB88" s="397"/>
      <c r="AC88" s="400"/>
      <c r="AD88" s="397"/>
      <c r="AE88" s="397"/>
      <c r="AF88" s="400"/>
      <c r="AG88" s="397"/>
      <c r="AH88" s="397"/>
      <c r="AI88" s="397"/>
      <c r="AJ88" s="397"/>
      <c r="AK88" s="397"/>
      <c r="AL88" s="397"/>
      <c r="AM88" s="397"/>
      <c r="AN88" s="365"/>
      <c r="AO88" s="667" t="s">
        <v>5</v>
      </c>
      <c r="AP88" s="667"/>
      <c r="AQ88" s="667"/>
      <c r="AR88" s="309"/>
      <c r="AS88" s="309"/>
      <c r="AT88" s="309"/>
      <c r="AU88" s="314"/>
      <c r="AV88" s="309"/>
      <c r="AW88" s="403"/>
      <c r="AX88" s="404"/>
      <c r="AY88" s="314"/>
      <c r="AZ88" s="309"/>
      <c r="BA88" s="405"/>
      <c r="BB88" s="280"/>
      <c r="BC88" s="280"/>
      <c r="BD88" s="280"/>
      <c r="BE88" s="280"/>
      <c r="BF88" s="280"/>
    </row>
    <row r="89" spans="1:59" ht="15.75" x14ac:dyDescent="0.25">
      <c r="A89" s="279"/>
      <c r="B89" s="279"/>
      <c r="C89" s="279"/>
      <c r="D89" s="279"/>
      <c r="E89" s="279"/>
      <c r="F89" s="279"/>
      <c r="G89" s="279"/>
      <c r="H89" s="279"/>
      <c r="I89" s="279"/>
      <c r="J89" s="279"/>
      <c r="K89" s="279"/>
      <c r="L89" s="279"/>
      <c r="M89" s="279"/>
      <c r="N89" s="279"/>
      <c r="O89" s="279"/>
      <c r="P89" s="279"/>
      <c r="Q89" s="279"/>
      <c r="R89" s="279"/>
      <c r="S89" s="279"/>
      <c r="T89" s="279"/>
      <c r="U89" s="475" t="s">
        <v>36</v>
      </c>
      <c r="V89" s="406" t="s">
        <v>233</v>
      </c>
      <c r="W89" s="309">
        <v>0</v>
      </c>
      <c r="X89" s="309">
        <v>0</v>
      </c>
      <c r="Y89" s="299">
        <f>SUM(W89:X89)</f>
        <v>0</v>
      </c>
      <c r="Z89" s="299">
        <f>SUM(Y89*12)</f>
        <v>0</v>
      </c>
      <c r="AA89" s="309">
        <v>9740</v>
      </c>
      <c r="AB89" s="309">
        <v>49480</v>
      </c>
      <c r="AC89" s="353">
        <f>SUM(AA89:AB89)</f>
        <v>59220</v>
      </c>
      <c r="AD89" s="299">
        <f>SUM(AC89/2*12)</f>
        <v>355320</v>
      </c>
      <c r="AE89" s="407">
        <f>SUM(Z89+AD89)</f>
        <v>355320</v>
      </c>
      <c r="AF89" s="355">
        <f>SUM(AA89)</f>
        <v>9740</v>
      </c>
      <c r="AG89" s="309">
        <v>10250</v>
      </c>
      <c r="AH89" s="299">
        <f>SUM(AG89-AF89)</f>
        <v>510</v>
      </c>
      <c r="AI89" s="301">
        <f>SUM(AB89)</f>
        <v>49480</v>
      </c>
      <c r="AJ89" s="309">
        <v>47990</v>
      </c>
      <c r="AK89" s="299">
        <f>SUM(AI89-AJ89)</f>
        <v>1490</v>
      </c>
      <c r="AL89" s="299">
        <f>SUM(AH89+AK89)</f>
        <v>2000</v>
      </c>
      <c r="AM89" s="408">
        <f>SUM(AL89/2*12)</f>
        <v>12000</v>
      </c>
      <c r="AN89" s="365"/>
      <c r="AO89" s="668" t="s">
        <v>246</v>
      </c>
      <c r="AP89" s="668"/>
      <c r="AQ89" s="668"/>
      <c r="AR89" s="309">
        <v>15000</v>
      </c>
      <c r="AS89" s="409">
        <f>SUM(AR89*12)</f>
        <v>180000</v>
      </c>
      <c r="AT89" s="301">
        <f>SUM(AR89)</f>
        <v>15000</v>
      </c>
      <c r="AU89" s="312">
        <f>SUM(AT89*4/100)</f>
        <v>600</v>
      </c>
      <c r="AV89" s="309">
        <v>600</v>
      </c>
      <c r="AW89" s="408">
        <f>SUM(AV89*12)</f>
        <v>7200</v>
      </c>
      <c r="AX89" s="353">
        <f>SUM(AT89+AV89)</f>
        <v>15600</v>
      </c>
      <c r="AY89" s="312">
        <f>SUM(AX89*4/100)</f>
        <v>624</v>
      </c>
      <c r="AZ89" s="309">
        <v>630</v>
      </c>
      <c r="BA89" s="410">
        <f>SUM(AZ89*12)</f>
        <v>7560</v>
      </c>
      <c r="BB89" s="280"/>
      <c r="BC89" s="280"/>
      <c r="BD89" s="280"/>
      <c r="BE89" s="280"/>
      <c r="BF89" s="280"/>
    </row>
    <row r="90" spans="1:59" ht="15.75" x14ac:dyDescent="0.25">
      <c r="A90" s="279"/>
      <c r="B90" s="279"/>
      <c r="C90" s="279"/>
      <c r="D90" s="279"/>
      <c r="E90" s="279"/>
      <c r="F90" s="279"/>
      <c r="G90" s="279"/>
      <c r="H90" s="279"/>
      <c r="I90" s="279"/>
      <c r="J90" s="279"/>
      <c r="K90" s="279"/>
      <c r="L90" s="279"/>
      <c r="M90" s="279"/>
      <c r="N90" s="279"/>
      <c r="O90" s="279"/>
      <c r="P90" s="279"/>
      <c r="Q90" s="279"/>
      <c r="R90" s="279"/>
      <c r="S90" s="279"/>
      <c r="T90" s="279"/>
      <c r="U90" s="475"/>
      <c r="V90" s="406"/>
      <c r="W90" s="309"/>
      <c r="X90" s="309"/>
      <c r="Y90" s="309"/>
      <c r="Z90" s="309"/>
      <c r="AA90" s="309"/>
      <c r="AB90" s="309"/>
      <c r="AC90" s="404"/>
      <c r="AD90" s="309"/>
      <c r="AE90" s="309"/>
      <c r="AF90" s="404"/>
      <c r="AG90" s="309"/>
      <c r="AH90" s="309"/>
      <c r="AI90" s="309"/>
      <c r="AJ90" s="309"/>
      <c r="AK90" s="309"/>
      <c r="AL90" s="309"/>
      <c r="AM90" s="309"/>
      <c r="AN90" s="365"/>
      <c r="AO90" s="667" t="s">
        <v>103</v>
      </c>
      <c r="AP90" s="667"/>
      <c r="AQ90" s="667"/>
      <c r="AR90" s="309"/>
      <c r="AS90" s="309"/>
      <c r="AT90" s="309"/>
      <c r="AU90" s="314"/>
      <c r="AV90" s="309"/>
      <c r="AW90" s="403"/>
      <c r="AX90" s="404"/>
      <c r="AY90" s="314"/>
      <c r="AZ90" s="309"/>
      <c r="BA90" s="405"/>
      <c r="BB90" s="280"/>
      <c r="BC90" s="280"/>
      <c r="BD90" s="280"/>
      <c r="BE90" s="280"/>
      <c r="BF90" s="280"/>
    </row>
    <row r="91" spans="1:59" ht="15.75" x14ac:dyDescent="0.25">
      <c r="A91" s="279"/>
      <c r="B91" s="279"/>
      <c r="C91" s="279"/>
      <c r="D91" s="279"/>
      <c r="E91" s="279"/>
      <c r="F91" s="279"/>
      <c r="G91" s="279"/>
      <c r="H91" s="279"/>
      <c r="I91" s="279"/>
      <c r="J91" s="279"/>
      <c r="K91" s="279"/>
      <c r="L91" s="279"/>
      <c r="M91" s="279"/>
      <c r="N91" s="279"/>
      <c r="O91" s="279"/>
      <c r="P91" s="279"/>
      <c r="Q91" s="279"/>
      <c r="R91" s="279"/>
      <c r="S91" s="279"/>
      <c r="T91" s="279"/>
      <c r="U91" s="474" t="s">
        <v>14</v>
      </c>
      <c r="V91" s="406"/>
      <c r="W91" s="309"/>
      <c r="X91" s="309"/>
      <c r="Y91" s="309"/>
      <c r="Z91" s="309"/>
      <c r="AA91" s="309"/>
      <c r="AB91" s="309"/>
      <c r="AC91" s="404"/>
      <c r="AD91" s="309"/>
      <c r="AE91" s="309"/>
      <c r="AF91" s="404"/>
      <c r="AG91" s="309"/>
      <c r="AH91" s="309"/>
      <c r="AI91" s="309"/>
      <c r="AJ91" s="309"/>
      <c r="AK91" s="309"/>
      <c r="AL91" s="309"/>
      <c r="AM91" s="309"/>
      <c r="AN91" s="365"/>
      <c r="AO91" s="667" t="s">
        <v>5</v>
      </c>
      <c r="AP91" s="667"/>
      <c r="AQ91" s="667"/>
      <c r="AR91" s="313"/>
      <c r="AS91" s="313"/>
      <c r="AT91" s="313"/>
      <c r="AU91" s="411"/>
      <c r="AV91" s="412"/>
      <c r="AW91" s="413"/>
      <c r="AX91" s="414"/>
      <c r="AY91" s="411"/>
      <c r="AZ91" s="412"/>
      <c r="BA91" s="415"/>
      <c r="BB91" s="280"/>
      <c r="BC91" s="280"/>
      <c r="BD91" s="280"/>
      <c r="BE91" s="280"/>
      <c r="BF91" s="280"/>
    </row>
    <row r="92" spans="1:59" ht="15.75" x14ac:dyDescent="0.25">
      <c r="A92" s="279"/>
      <c r="B92" s="279"/>
      <c r="C92" s="279"/>
      <c r="D92" s="279"/>
      <c r="E92" s="279"/>
      <c r="F92" s="279"/>
      <c r="G92" s="279"/>
      <c r="H92" s="279"/>
      <c r="I92" s="279"/>
      <c r="J92" s="279"/>
      <c r="K92" s="279"/>
      <c r="L92" s="279"/>
      <c r="M92" s="279"/>
      <c r="N92" s="279"/>
      <c r="O92" s="279"/>
      <c r="P92" s="279"/>
      <c r="Q92" s="279"/>
      <c r="R92" s="279"/>
      <c r="S92" s="279"/>
      <c r="T92" s="279"/>
      <c r="U92" s="475" t="s">
        <v>111</v>
      </c>
      <c r="V92" s="406" t="s">
        <v>242</v>
      </c>
      <c r="W92" s="309">
        <v>0</v>
      </c>
      <c r="X92" s="309">
        <v>0</v>
      </c>
      <c r="Y92" s="299">
        <f>SUM(W92:X92)</f>
        <v>0</v>
      </c>
      <c r="Z92" s="299">
        <f>SUM(Y92*12)</f>
        <v>0</v>
      </c>
      <c r="AA92" s="309">
        <v>8750</v>
      </c>
      <c r="AB92" s="309">
        <v>40900</v>
      </c>
      <c r="AC92" s="353">
        <f>SUM(AA92:AB92)</f>
        <v>49650</v>
      </c>
      <c r="AD92" s="299">
        <f>SUM(AC92/2*12)</f>
        <v>297900</v>
      </c>
      <c r="AE92" s="407">
        <f>SUM(Z92+AD92)</f>
        <v>297900</v>
      </c>
      <c r="AF92" s="355">
        <f>SUM(AA92)</f>
        <v>8750</v>
      </c>
      <c r="AG92" s="309">
        <v>9090</v>
      </c>
      <c r="AH92" s="299">
        <f>SUM(AG92-AF92)</f>
        <v>340</v>
      </c>
      <c r="AI92" s="301">
        <f>SUM(AB92)</f>
        <v>40900</v>
      </c>
      <c r="AJ92" s="309">
        <v>39620</v>
      </c>
      <c r="AK92" s="299">
        <f>SUM(AI92-AJ92)</f>
        <v>1280</v>
      </c>
      <c r="AL92" s="299">
        <f>SUM(AH92+AK92)</f>
        <v>1620</v>
      </c>
      <c r="AM92" s="408">
        <f>SUM(AL92/2*12)</f>
        <v>9720</v>
      </c>
      <c r="AN92" s="365"/>
      <c r="AO92" s="668" t="s">
        <v>112</v>
      </c>
      <c r="AP92" s="668"/>
      <c r="AQ92" s="668"/>
      <c r="AR92" s="309" t="s">
        <v>3</v>
      </c>
      <c r="AS92" s="309" t="s">
        <v>3</v>
      </c>
      <c r="AT92" s="309">
        <v>11500</v>
      </c>
      <c r="AU92" s="314" t="s">
        <v>3</v>
      </c>
      <c r="AV92" s="309" t="s">
        <v>3</v>
      </c>
      <c r="AW92" s="407">
        <f>SUM(AT92*12)</f>
        <v>138000</v>
      </c>
      <c r="AX92" s="301">
        <f>SUM(AT92)</f>
        <v>11500</v>
      </c>
      <c r="AY92" s="312">
        <f>SUM(AX92*4/100)</f>
        <v>460</v>
      </c>
      <c r="AZ92" s="309">
        <v>460</v>
      </c>
      <c r="BA92" s="408">
        <f>SUM(AZ92*12)</f>
        <v>5520</v>
      </c>
      <c r="BB92" s="280"/>
      <c r="BC92" s="280"/>
      <c r="BD92" s="280"/>
      <c r="BE92" s="280"/>
      <c r="BF92" s="280"/>
    </row>
    <row r="93" spans="1:59" ht="15.75" x14ac:dyDescent="0.25">
      <c r="A93" s="279"/>
      <c r="B93" s="279"/>
      <c r="C93" s="279"/>
      <c r="D93" s="279"/>
      <c r="E93" s="279"/>
      <c r="F93" s="279"/>
      <c r="G93" s="279"/>
      <c r="H93" s="279"/>
      <c r="I93" s="279"/>
      <c r="J93" s="279"/>
      <c r="K93" s="279"/>
      <c r="L93" s="279"/>
      <c r="M93" s="279"/>
      <c r="N93" s="279"/>
      <c r="O93" s="279"/>
      <c r="P93" s="279"/>
      <c r="Q93" s="279"/>
      <c r="R93" s="279"/>
      <c r="S93" s="279"/>
      <c r="T93" s="279"/>
      <c r="U93" s="416"/>
      <c r="V93" s="369"/>
      <c r="W93" s="325"/>
      <c r="X93" s="325"/>
      <c r="Y93" s="325"/>
      <c r="Z93" s="325"/>
      <c r="AA93" s="325"/>
      <c r="AB93" s="325"/>
      <c r="AC93" s="417"/>
      <c r="AD93" s="325"/>
      <c r="AE93" s="325"/>
      <c r="AF93" s="417"/>
      <c r="AG93" s="325"/>
      <c r="AH93" s="325"/>
      <c r="AI93" s="325"/>
      <c r="AJ93" s="325"/>
      <c r="AK93" s="325"/>
      <c r="AL93" s="325"/>
      <c r="AM93" s="325"/>
      <c r="AN93" s="365"/>
      <c r="AO93" s="667" t="s">
        <v>14</v>
      </c>
      <c r="AP93" s="667"/>
      <c r="AQ93" s="667"/>
      <c r="AR93" s="298"/>
      <c r="AS93" s="418"/>
      <c r="AT93" s="418"/>
      <c r="AU93" s="419"/>
      <c r="AV93" s="309"/>
      <c r="AW93" s="403"/>
      <c r="AX93" s="309"/>
      <c r="AY93" s="419"/>
      <c r="AZ93" s="309"/>
      <c r="BA93" s="403"/>
      <c r="BB93" s="280"/>
      <c r="BC93" s="280"/>
      <c r="BD93" s="280"/>
      <c r="BE93" s="280"/>
      <c r="BF93" s="280"/>
    </row>
    <row r="94" spans="1:59" ht="15.75" x14ac:dyDescent="0.25">
      <c r="A94" s="279"/>
      <c r="B94" s="279"/>
      <c r="C94" s="279"/>
      <c r="D94" s="279"/>
      <c r="E94" s="279"/>
      <c r="F94" s="279"/>
      <c r="G94" s="279"/>
      <c r="H94" s="279"/>
      <c r="I94" s="279"/>
      <c r="J94" s="279"/>
      <c r="K94" s="279"/>
      <c r="L94" s="279"/>
      <c r="M94" s="279"/>
      <c r="N94" s="279"/>
      <c r="O94" s="279"/>
      <c r="P94" s="279"/>
      <c r="Q94" s="279"/>
      <c r="R94" s="279"/>
      <c r="S94" s="279"/>
      <c r="T94" s="279"/>
      <c r="U94" s="380"/>
      <c r="V94" s="381"/>
      <c r="W94" s="383"/>
      <c r="X94" s="383"/>
      <c r="Y94" s="383"/>
      <c r="Z94" s="383"/>
      <c r="AA94" s="383"/>
      <c r="AB94" s="383"/>
      <c r="AC94" s="420"/>
      <c r="AD94" s="383"/>
      <c r="AE94" s="383"/>
      <c r="AF94" s="420"/>
      <c r="AG94" s="383"/>
      <c r="AH94" s="383"/>
      <c r="AI94" s="383"/>
      <c r="AJ94" s="383"/>
      <c r="AK94" s="383"/>
      <c r="AL94" s="383"/>
      <c r="AM94" s="383"/>
      <c r="AN94" s="365"/>
      <c r="AO94" s="667" t="s">
        <v>5</v>
      </c>
      <c r="AP94" s="667"/>
      <c r="AQ94" s="667"/>
      <c r="AR94" s="298"/>
      <c r="AS94" s="418"/>
      <c r="AT94" s="418"/>
      <c r="AU94" s="419"/>
      <c r="AV94" s="412"/>
      <c r="AW94" s="403"/>
      <c r="AX94" s="309"/>
      <c r="AY94" s="419"/>
      <c r="AZ94" s="309"/>
      <c r="BA94" s="403"/>
      <c r="BB94" s="280"/>
      <c r="BC94" s="280"/>
      <c r="BD94" s="280"/>
      <c r="BE94" s="280"/>
      <c r="BF94" s="280"/>
    </row>
    <row r="95" spans="1:59" ht="15.75" x14ac:dyDescent="0.25">
      <c r="A95" s="279"/>
      <c r="B95" s="279"/>
      <c r="C95" s="279"/>
      <c r="D95" s="279"/>
      <c r="E95" s="279"/>
      <c r="F95" s="279"/>
      <c r="G95" s="279"/>
      <c r="H95" s="279"/>
      <c r="I95" s="279"/>
      <c r="J95" s="279"/>
      <c r="K95" s="279"/>
      <c r="L95" s="279"/>
      <c r="M95" s="279"/>
      <c r="N95" s="279"/>
      <c r="O95" s="279"/>
      <c r="P95" s="279"/>
      <c r="Q95" s="279"/>
      <c r="R95" s="279"/>
      <c r="S95" s="279"/>
      <c r="T95" s="279"/>
      <c r="U95" s="501"/>
      <c r="V95" s="501"/>
      <c r="W95" s="501"/>
      <c r="X95" s="502"/>
      <c r="Y95" s="502"/>
      <c r="Z95" s="502"/>
      <c r="AA95" s="502"/>
      <c r="AB95" s="383"/>
      <c r="AC95" s="420"/>
      <c r="AD95" s="383"/>
      <c r="AE95" s="383"/>
      <c r="AF95" s="420"/>
      <c r="AG95" s="383"/>
      <c r="AH95" s="383"/>
      <c r="AI95" s="383"/>
      <c r="AJ95" s="383"/>
      <c r="AK95" s="383"/>
      <c r="AL95" s="383"/>
      <c r="AM95" s="383"/>
      <c r="AN95" s="365"/>
      <c r="AO95" s="708" t="s">
        <v>9</v>
      </c>
      <c r="AP95" s="709"/>
      <c r="AQ95" s="710"/>
      <c r="AR95" s="309" t="s">
        <v>3</v>
      </c>
      <c r="AS95" s="309" t="s">
        <v>3</v>
      </c>
      <c r="AT95" s="404" t="s">
        <v>3</v>
      </c>
      <c r="AU95" s="404" t="s">
        <v>3</v>
      </c>
      <c r="AV95" s="404" t="s">
        <v>3</v>
      </c>
      <c r="AW95" s="404" t="s">
        <v>3</v>
      </c>
      <c r="AX95" s="404">
        <v>9000</v>
      </c>
      <c r="AY95" s="404" t="s">
        <v>3</v>
      </c>
      <c r="AZ95" s="404" t="s">
        <v>3</v>
      </c>
      <c r="BA95" s="503">
        <f>SUM(AX95*12)</f>
        <v>108000</v>
      </c>
      <c r="BB95" s="280"/>
      <c r="BC95" s="280"/>
      <c r="BD95" s="280"/>
      <c r="BE95" s="280"/>
      <c r="BF95" s="280"/>
    </row>
    <row r="96" spans="1:59" s="439" customFormat="1" ht="15.75" x14ac:dyDescent="0.25">
      <c r="A96" s="279"/>
      <c r="B96" s="279"/>
      <c r="C96" s="279"/>
      <c r="D96" s="279"/>
      <c r="E96" s="279"/>
      <c r="F96" s="279"/>
      <c r="G96" s="279"/>
      <c r="H96" s="279"/>
      <c r="I96" s="279"/>
      <c r="J96" s="279"/>
      <c r="K96" s="279"/>
      <c r="L96" s="279"/>
      <c r="M96" s="279"/>
      <c r="N96" s="279"/>
      <c r="O96" s="279"/>
      <c r="P96" s="279"/>
      <c r="Q96" s="279"/>
      <c r="R96" s="279"/>
      <c r="S96" s="279"/>
      <c r="T96" s="279"/>
      <c r="U96" s="380"/>
      <c r="V96" s="381"/>
      <c r="W96" s="383"/>
      <c r="X96" s="383"/>
      <c r="Y96" s="383"/>
      <c r="Z96" s="383"/>
      <c r="AA96" s="383"/>
      <c r="AB96" s="383"/>
      <c r="AC96" s="420"/>
      <c r="AD96" s="383"/>
      <c r="AE96" s="383"/>
      <c r="AF96" s="420"/>
      <c r="AG96" s="383"/>
      <c r="AH96" s="383"/>
      <c r="AI96" s="383"/>
      <c r="AJ96" s="383"/>
      <c r="AK96" s="383"/>
      <c r="AL96" s="383"/>
      <c r="AM96" s="383"/>
      <c r="AN96" s="365"/>
      <c r="AO96" s="682"/>
      <c r="AP96" s="683"/>
      <c r="AQ96" s="684"/>
      <c r="AR96" s="504"/>
      <c r="AS96" s="504"/>
      <c r="AT96" s="504"/>
      <c r="AU96" s="505"/>
      <c r="AV96" s="421"/>
      <c r="AW96" s="506"/>
      <c r="AX96" s="421"/>
      <c r="AY96" s="505"/>
      <c r="AZ96" s="421"/>
      <c r="BA96" s="506"/>
      <c r="BB96" s="280"/>
      <c r="BC96" s="280"/>
      <c r="BD96" s="280"/>
      <c r="BE96" s="280"/>
      <c r="BF96" s="280"/>
      <c r="BG96"/>
    </row>
    <row r="97" spans="1:59" s="439" customFormat="1" ht="15.75" x14ac:dyDescent="0.25">
      <c r="A97" s="279"/>
      <c r="B97" s="279"/>
      <c r="C97" s="279"/>
      <c r="D97" s="279"/>
      <c r="E97" s="279"/>
      <c r="F97" s="279"/>
      <c r="G97" s="279"/>
      <c r="H97" s="279"/>
      <c r="I97" s="279"/>
      <c r="J97" s="279"/>
      <c r="K97" s="279"/>
      <c r="L97" s="279"/>
      <c r="M97" s="279"/>
      <c r="N97" s="279"/>
      <c r="O97" s="279"/>
      <c r="P97" s="279"/>
      <c r="Q97" s="279"/>
      <c r="R97" s="279"/>
      <c r="S97" s="279"/>
      <c r="T97" s="279"/>
      <c r="U97" s="372"/>
      <c r="V97" s="381"/>
      <c r="W97" s="379"/>
      <c r="X97" s="379"/>
      <c r="Y97" s="379"/>
      <c r="Z97" s="379"/>
      <c r="AA97" s="379"/>
      <c r="AB97" s="379"/>
      <c r="AC97" s="507"/>
      <c r="AD97" s="741"/>
      <c r="AE97" s="741"/>
      <c r="AF97" s="741"/>
      <c r="AG97" s="741"/>
      <c r="AH97" s="741"/>
      <c r="AI97" s="741"/>
      <c r="AJ97" s="741"/>
      <c r="AK97" s="741"/>
      <c r="AL97" s="741"/>
      <c r="AM97" s="383"/>
      <c r="AN97" s="365"/>
      <c r="AO97" s="426"/>
      <c r="AP97" s="426"/>
      <c r="AQ97" s="426"/>
      <c r="AR97" s="426"/>
      <c r="AS97" s="426"/>
      <c r="AT97" s="426"/>
      <c r="AU97" s="280"/>
      <c r="AV97" s="280"/>
      <c r="AW97" s="280"/>
      <c r="AX97" s="280"/>
      <c r="AY97" s="280"/>
      <c r="AZ97" s="280"/>
      <c r="BA97" s="280"/>
      <c r="BB97" s="280"/>
      <c r="BC97" s="280"/>
      <c r="BD97" s="280"/>
      <c r="BE97" s="280"/>
      <c r="BF97" s="280"/>
      <c r="BG97"/>
    </row>
    <row r="98" spans="1:59" s="439" customFormat="1" ht="15.75" x14ac:dyDescent="0.25">
      <c r="A98" s="279"/>
      <c r="B98" s="279"/>
      <c r="C98" s="279"/>
      <c r="D98" s="279"/>
      <c r="E98" s="279"/>
      <c r="F98" s="279"/>
      <c r="G98" s="279"/>
      <c r="H98" s="279"/>
      <c r="I98" s="279"/>
      <c r="J98" s="279"/>
      <c r="K98" s="279"/>
      <c r="L98" s="279"/>
      <c r="M98" s="279"/>
      <c r="N98" s="279"/>
      <c r="O98" s="279"/>
      <c r="P98" s="279"/>
      <c r="Q98" s="279"/>
      <c r="R98" s="279"/>
      <c r="S98" s="279"/>
      <c r="T98" s="279"/>
      <c r="U98" s="508"/>
      <c r="V98" s="329"/>
      <c r="W98" s="279"/>
      <c r="X98" s="279"/>
      <c r="Y98" s="279"/>
      <c r="Z98" s="279"/>
      <c r="AA98" s="365"/>
      <c r="AB98" s="365"/>
      <c r="AC98" s="365"/>
      <c r="AD98" s="382"/>
      <c r="AE98" s="365"/>
      <c r="AF98" s="737"/>
      <c r="AG98" s="737"/>
      <c r="AH98" s="737"/>
      <c r="AI98" s="737"/>
      <c r="AJ98" s="737"/>
      <c r="AK98" s="737"/>
      <c r="AL98" s="737"/>
      <c r="AM98" s="737"/>
      <c r="AN98" s="737"/>
      <c r="AO98" s="426"/>
      <c r="AP98" s="426"/>
      <c r="AQ98" s="426"/>
      <c r="AR98" s="426"/>
      <c r="AS98" s="426"/>
      <c r="AT98" s="426"/>
      <c r="AU98" s="280"/>
      <c r="AV98" s="280"/>
      <c r="AW98" s="280"/>
      <c r="AX98" s="280"/>
      <c r="AY98" s="280"/>
      <c r="AZ98" s="280"/>
      <c r="BA98" s="280"/>
      <c r="BB98" s="280"/>
      <c r="BC98" s="280"/>
      <c r="BD98" s="280"/>
      <c r="BE98" s="280"/>
      <c r="BF98" s="280"/>
      <c r="BG98"/>
    </row>
    <row r="99" spans="1:59" s="439" customFormat="1" ht="15.75" x14ac:dyDescent="0.25">
      <c r="A99" s="279"/>
      <c r="B99" s="279"/>
      <c r="C99" s="279"/>
      <c r="D99" s="279"/>
      <c r="E99" s="279"/>
      <c r="F99" s="279"/>
      <c r="G99" s="279"/>
      <c r="H99" s="279"/>
      <c r="I99" s="279"/>
      <c r="J99" s="279"/>
      <c r="K99" s="279"/>
      <c r="L99" s="279"/>
      <c r="M99" s="279"/>
      <c r="N99" s="279"/>
      <c r="O99" s="279"/>
      <c r="P99" s="279"/>
      <c r="Q99" s="279"/>
      <c r="R99" s="279"/>
      <c r="S99" s="328"/>
      <c r="T99" s="328"/>
      <c r="U99" s="328"/>
      <c r="V99" s="328"/>
      <c r="W99" s="328"/>
      <c r="X99" s="328"/>
      <c r="Y99" s="328"/>
      <c r="Z99" s="328"/>
      <c r="AA99" s="279"/>
      <c r="AB99" s="279"/>
      <c r="AC99" s="279"/>
      <c r="AD99" s="382"/>
      <c r="AE99" s="370"/>
      <c r="AF99" s="737"/>
      <c r="AG99" s="737"/>
      <c r="AH99" s="737"/>
      <c r="AI99" s="737"/>
      <c r="AJ99" s="737"/>
      <c r="AK99" s="737"/>
      <c r="AL99" s="737"/>
      <c r="AM99" s="737"/>
      <c r="AN99" s="737"/>
      <c r="AO99" s="426"/>
      <c r="AP99" s="426"/>
      <c r="AQ99" s="426"/>
      <c r="AR99" s="426"/>
      <c r="AS99" s="426"/>
      <c r="AT99" s="426"/>
      <c r="AU99" s="280"/>
      <c r="AV99" s="280"/>
      <c r="AW99" s="280"/>
      <c r="AX99" s="280"/>
      <c r="AY99" s="280"/>
      <c r="AZ99" s="280"/>
      <c r="BA99" s="280"/>
      <c r="BB99" s="280"/>
      <c r="BC99" s="280"/>
      <c r="BD99" s="280"/>
      <c r="BE99" s="280"/>
      <c r="BF99" s="280"/>
      <c r="BG99"/>
    </row>
    <row r="100" spans="1:59" s="439" customFormat="1" ht="15.75" x14ac:dyDescent="0.25">
      <c r="A100" s="279"/>
      <c r="B100" s="279"/>
      <c r="C100" s="279"/>
      <c r="D100" s="279"/>
      <c r="E100" s="279"/>
      <c r="F100" s="279"/>
      <c r="G100" s="279"/>
      <c r="H100" s="279"/>
      <c r="I100" s="279"/>
      <c r="J100" s="279"/>
      <c r="K100" s="279"/>
      <c r="L100" s="279"/>
      <c r="M100" s="279"/>
      <c r="N100" s="279"/>
      <c r="O100" s="279"/>
      <c r="P100" s="279"/>
      <c r="Q100" s="279"/>
      <c r="R100" s="279"/>
      <c r="S100" s="279"/>
      <c r="T100" s="279"/>
      <c r="U100" s="279"/>
      <c r="V100" s="279"/>
      <c r="W100" s="279"/>
      <c r="X100" s="279"/>
      <c r="Y100" s="279"/>
      <c r="Z100" s="279"/>
      <c r="AA100" s="279"/>
      <c r="AB100" s="279"/>
      <c r="AC100" s="279"/>
      <c r="AD100" s="382"/>
      <c r="AE100" s="365"/>
      <c r="AF100" s="738"/>
      <c r="AG100" s="738"/>
      <c r="AH100" s="365"/>
      <c r="AI100" s="737"/>
      <c r="AJ100" s="737"/>
      <c r="AK100" s="737"/>
      <c r="AL100" s="737"/>
      <c r="AM100" s="737"/>
      <c r="AN100" s="737"/>
      <c r="AO100" s="737"/>
      <c r="AP100" s="737"/>
      <c r="AQ100" s="737"/>
      <c r="AR100" s="737"/>
      <c r="AS100" s="737"/>
      <c r="AT100" s="737"/>
      <c r="AU100" s="280"/>
      <c r="AV100" s="280"/>
      <c r="AW100" s="280"/>
      <c r="AX100" s="280"/>
      <c r="AY100" s="280"/>
      <c r="AZ100" s="280"/>
      <c r="BA100" s="280"/>
      <c r="BB100" s="280"/>
      <c r="BC100" s="280"/>
      <c r="BD100" s="280"/>
      <c r="BE100" s="280"/>
      <c r="BF100" s="280"/>
      <c r="BG100"/>
    </row>
    <row r="101" spans="1:59" s="439" customFormat="1" ht="15.75" x14ac:dyDescent="0.25">
      <c r="A101" s="279"/>
      <c r="B101" s="279"/>
      <c r="C101" s="279"/>
      <c r="D101" s="279"/>
      <c r="E101" s="279"/>
      <c r="F101" s="279"/>
      <c r="G101" s="279"/>
      <c r="H101" s="279"/>
      <c r="I101" s="279"/>
      <c r="J101" s="279"/>
      <c r="K101" s="279"/>
      <c r="L101" s="279"/>
      <c r="M101" s="279"/>
      <c r="N101" s="279"/>
      <c r="O101" s="279"/>
      <c r="P101" s="279"/>
      <c r="Q101" s="279"/>
      <c r="R101" s="279"/>
      <c r="S101" s="279"/>
      <c r="T101" s="279"/>
      <c r="U101" s="466"/>
      <c r="V101" s="328"/>
      <c r="W101" s="328"/>
      <c r="X101" s="328"/>
      <c r="Y101" s="328"/>
      <c r="Z101" s="328"/>
      <c r="AA101" s="328"/>
      <c r="AB101" s="328"/>
      <c r="AC101" s="328"/>
      <c r="AD101" s="382"/>
      <c r="AE101" s="365"/>
      <c r="AF101" s="738"/>
      <c r="AG101" s="738"/>
      <c r="AH101" s="365"/>
      <c r="AI101" s="737"/>
      <c r="AJ101" s="737"/>
      <c r="AK101" s="737"/>
      <c r="AL101" s="737"/>
      <c r="AM101" s="737"/>
      <c r="AN101" s="737"/>
      <c r="AO101" s="737"/>
      <c r="AP101" s="737"/>
      <c r="AQ101" s="737"/>
      <c r="AR101" s="737"/>
      <c r="AS101" s="737"/>
      <c r="AT101" s="737"/>
      <c r="AU101" s="280"/>
      <c r="AV101" s="280"/>
      <c r="AW101" s="280"/>
      <c r="AX101" s="280"/>
      <c r="AY101" s="280"/>
      <c r="AZ101" s="280"/>
      <c r="BA101" s="280"/>
      <c r="BB101" s="280"/>
      <c r="BC101" s="280"/>
      <c r="BD101" s="280"/>
      <c r="BE101" s="280"/>
      <c r="BF101" s="280"/>
      <c r="BG101"/>
    </row>
    <row r="102" spans="1:59" s="439" customFormat="1" ht="15.75" x14ac:dyDescent="0.25">
      <c r="A102" s="279"/>
      <c r="B102" s="279"/>
      <c r="C102" s="279"/>
      <c r="D102" s="279"/>
      <c r="E102" s="279"/>
      <c r="F102" s="279"/>
      <c r="G102" s="279"/>
      <c r="H102" s="279"/>
      <c r="I102" s="279"/>
      <c r="J102" s="279"/>
      <c r="K102" s="279"/>
      <c r="L102" s="279"/>
      <c r="M102" s="279"/>
      <c r="N102" s="279"/>
      <c r="O102" s="279"/>
      <c r="P102" s="279"/>
      <c r="Q102" s="279"/>
      <c r="R102" s="279"/>
      <c r="S102" s="279"/>
      <c r="T102" s="279"/>
      <c r="U102" s="279"/>
      <c r="V102" s="328"/>
      <c r="W102" s="328"/>
      <c r="X102" s="328"/>
      <c r="Y102" s="328"/>
      <c r="Z102" s="328"/>
      <c r="AA102" s="328"/>
      <c r="AB102" s="328"/>
      <c r="AC102" s="328"/>
      <c r="AD102" s="382"/>
      <c r="AE102" s="427"/>
      <c r="AF102" s="424"/>
      <c r="AG102" s="424"/>
      <c r="AH102" s="424"/>
      <c r="AI102" s="370"/>
      <c r="AJ102" s="365"/>
      <c r="AK102" s="365"/>
      <c r="AL102" s="365"/>
      <c r="AM102" s="365"/>
      <c r="AN102" s="365"/>
      <c r="AO102" s="426"/>
      <c r="AP102" s="426"/>
      <c r="AQ102" s="426"/>
      <c r="AR102" s="426"/>
      <c r="AS102" s="426"/>
      <c r="AT102" s="426"/>
      <c r="AU102" s="280"/>
      <c r="AV102" s="280"/>
      <c r="AW102" s="280"/>
      <c r="AX102" s="280"/>
      <c r="AY102" s="280"/>
      <c r="AZ102" s="280"/>
      <c r="BA102" s="280"/>
      <c r="BB102" s="280"/>
      <c r="BC102" s="280"/>
      <c r="BD102" s="280"/>
      <c r="BE102" s="280"/>
      <c r="BF102" s="280"/>
      <c r="BG102"/>
    </row>
    <row r="103" spans="1:59" s="439" customFormat="1" ht="15.75" x14ac:dyDescent="0.25">
      <c r="A103" s="279"/>
      <c r="B103" s="279"/>
      <c r="C103" s="279"/>
      <c r="D103" s="279"/>
      <c r="E103" s="279"/>
      <c r="F103" s="279"/>
      <c r="G103" s="279"/>
      <c r="H103" s="279"/>
      <c r="I103" s="279"/>
      <c r="J103" s="279"/>
      <c r="K103" s="279"/>
      <c r="L103" s="279"/>
      <c r="M103" s="279"/>
      <c r="N103" s="279"/>
      <c r="O103" s="279"/>
      <c r="P103" s="279"/>
      <c r="Q103" s="279"/>
      <c r="R103" s="279"/>
      <c r="S103" s="279"/>
      <c r="T103" s="279"/>
      <c r="U103" s="279"/>
      <c r="V103" s="328"/>
      <c r="W103" s="328"/>
      <c r="X103" s="328"/>
      <c r="Y103" s="328"/>
      <c r="Z103" s="328"/>
      <c r="AA103" s="328"/>
      <c r="AB103" s="328"/>
      <c r="AC103" s="328"/>
      <c r="AD103" s="370"/>
      <c r="AE103" s="370"/>
      <c r="AF103" s="370"/>
      <c r="AG103" s="370"/>
      <c r="AH103" s="370"/>
      <c r="AI103" s="370"/>
      <c r="AJ103" s="365"/>
      <c r="AK103" s="365"/>
      <c r="AL103" s="365"/>
      <c r="AM103" s="365"/>
      <c r="AN103" s="365"/>
      <c r="AO103" s="426"/>
      <c r="AP103" s="426"/>
      <c r="AQ103" s="426"/>
      <c r="AR103" s="426"/>
      <c r="AS103" s="426"/>
      <c r="AT103" s="426"/>
      <c r="AU103" s="280"/>
      <c r="AV103" s="280"/>
      <c r="AW103" s="280"/>
      <c r="AX103" s="280"/>
      <c r="AY103" s="280"/>
      <c r="AZ103" s="280"/>
      <c r="BA103" s="280"/>
      <c r="BB103" s="280"/>
      <c r="BC103" s="280"/>
      <c r="BD103" s="280"/>
      <c r="BE103" s="280"/>
      <c r="BF103" s="280"/>
      <c r="BG103"/>
    </row>
    <row r="104" spans="1:59" s="439" customFormat="1" ht="15.75" x14ac:dyDescent="0.25">
      <c r="A104" s="279"/>
      <c r="B104" s="279"/>
      <c r="C104" s="279"/>
      <c r="D104" s="279"/>
      <c r="E104" s="279"/>
      <c r="F104" s="279"/>
      <c r="G104" s="279"/>
      <c r="H104" s="279"/>
      <c r="I104" s="279"/>
      <c r="J104" s="279"/>
      <c r="K104" s="279"/>
      <c r="L104" s="279"/>
      <c r="M104" s="279"/>
      <c r="N104" s="279"/>
      <c r="O104" s="279"/>
      <c r="P104" s="279"/>
      <c r="Q104" s="279"/>
      <c r="R104" s="279"/>
      <c r="S104" s="279"/>
      <c r="T104" s="279"/>
      <c r="U104" s="279"/>
      <c r="V104" s="279"/>
      <c r="W104" s="279"/>
      <c r="X104" s="279"/>
      <c r="Y104" s="279"/>
      <c r="Z104" s="279"/>
      <c r="AA104" s="279"/>
      <c r="AB104" s="279"/>
      <c r="AC104" s="279"/>
      <c r="AD104" s="279"/>
      <c r="AE104" s="279"/>
      <c r="AF104" s="279"/>
      <c r="AG104" s="279"/>
      <c r="AH104" s="279"/>
      <c r="AI104" s="279"/>
      <c r="AJ104" s="279"/>
      <c r="AK104" s="279"/>
      <c r="AL104" s="279"/>
      <c r="AM104" s="279"/>
      <c r="AN104" s="279"/>
      <c r="AO104" s="280"/>
      <c r="AP104" s="280"/>
      <c r="AQ104" s="280"/>
      <c r="AR104" s="280"/>
      <c r="AS104" s="280"/>
      <c r="AT104" s="280"/>
      <c r="AU104" s="280"/>
      <c r="AV104" s="280"/>
      <c r="AW104" s="280"/>
      <c r="AX104" s="280"/>
      <c r="AY104" s="280"/>
      <c r="AZ104" s="280"/>
      <c r="BA104" s="280"/>
      <c r="BB104" s="280"/>
      <c r="BC104" s="280"/>
      <c r="BD104" s="280"/>
      <c r="BE104" s="280"/>
      <c r="BF104" s="280"/>
      <c r="BG104"/>
    </row>
    <row r="105" spans="1:59" s="439" customFormat="1" ht="15.75" x14ac:dyDescent="0.25">
      <c r="A105" s="279"/>
      <c r="B105" s="279"/>
      <c r="C105" s="279"/>
      <c r="D105" s="279"/>
      <c r="E105" s="279"/>
      <c r="F105" s="279"/>
      <c r="G105" s="279"/>
      <c r="H105" s="279"/>
      <c r="I105" s="279"/>
      <c r="J105" s="279"/>
      <c r="K105" s="279"/>
      <c r="L105" s="279"/>
      <c r="M105" s="279"/>
      <c r="N105" s="279"/>
      <c r="O105" s="279"/>
      <c r="P105" s="279"/>
      <c r="Q105" s="279"/>
      <c r="R105" s="279"/>
      <c r="S105" s="279"/>
      <c r="T105" s="279"/>
      <c r="U105" s="279"/>
      <c r="V105" s="279"/>
      <c r="W105" s="279"/>
      <c r="X105" s="279"/>
      <c r="Y105" s="279"/>
      <c r="Z105" s="279"/>
      <c r="AA105" s="279"/>
      <c r="AB105" s="279"/>
      <c r="AC105" s="279"/>
      <c r="AD105" s="279"/>
      <c r="AE105" s="279"/>
      <c r="AF105" s="279"/>
      <c r="AG105" s="279"/>
      <c r="AH105" s="279"/>
      <c r="AI105" s="279"/>
      <c r="AJ105" s="279"/>
      <c r="AK105" s="279"/>
      <c r="AL105" s="279"/>
      <c r="AM105" s="279"/>
      <c r="AN105" s="279"/>
      <c r="AO105" s="280"/>
      <c r="AP105" s="280"/>
      <c r="AQ105" s="280"/>
      <c r="AR105" s="280"/>
      <c r="AS105" s="280"/>
      <c r="AT105" s="280"/>
      <c r="AU105" s="280"/>
      <c r="AV105" s="280"/>
      <c r="AW105" s="280"/>
      <c r="AX105" s="280"/>
      <c r="AY105" s="280"/>
      <c r="AZ105" s="280"/>
      <c r="BA105" s="280"/>
      <c r="BB105" s="280"/>
      <c r="BC105" s="280"/>
      <c r="BD105" s="280"/>
      <c r="BE105" s="280"/>
      <c r="BF105" s="280"/>
      <c r="BG105"/>
    </row>
    <row r="106" spans="1:59" s="439" customFormat="1" ht="15.75" x14ac:dyDescent="0.25">
      <c r="A106" s="279"/>
      <c r="B106" s="279"/>
      <c r="C106" s="279"/>
      <c r="D106" s="279"/>
      <c r="E106" s="279"/>
      <c r="F106" s="279"/>
      <c r="G106" s="279"/>
      <c r="H106" s="279"/>
      <c r="I106" s="279"/>
      <c r="J106" s="279"/>
      <c r="K106" s="279"/>
      <c r="L106" s="279"/>
      <c r="M106" s="279"/>
      <c r="N106" s="279"/>
      <c r="O106" s="279"/>
      <c r="P106" s="279"/>
      <c r="Q106" s="279"/>
      <c r="R106" s="279"/>
      <c r="S106" s="279"/>
      <c r="T106" s="279"/>
      <c r="U106" s="279"/>
      <c r="V106" s="279"/>
      <c r="W106" s="279"/>
      <c r="X106" s="279"/>
      <c r="Y106" s="279"/>
      <c r="Z106" s="279"/>
      <c r="AA106" s="279"/>
      <c r="AB106" s="279"/>
      <c r="AC106" s="279"/>
      <c r="AD106" s="279"/>
      <c r="AE106" s="279"/>
      <c r="AF106" s="279"/>
      <c r="AG106" s="279"/>
      <c r="AH106" s="279"/>
      <c r="AI106" s="279"/>
      <c r="AJ106" s="279"/>
      <c r="AK106" s="279"/>
      <c r="AL106" s="279"/>
      <c r="AM106" s="279"/>
      <c r="AN106" s="279"/>
      <c r="AO106" s="280"/>
      <c r="AP106" s="280"/>
      <c r="AQ106" s="280"/>
      <c r="AR106" s="280"/>
      <c r="AS106" s="280"/>
      <c r="AT106" s="280"/>
      <c r="AU106" s="280"/>
      <c r="AV106" s="280"/>
      <c r="AW106" s="280"/>
      <c r="AX106" s="280"/>
      <c r="AY106" s="280"/>
      <c r="AZ106" s="280"/>
      <c r="BA106" s="280"/>
      <c r="BB106" s="280"/>
      <c r="BC106" s="280"/>
      <c r="BD106" s="280"/>
      <c r="BE106" s="280"/>
      <c r="BF106" s="280"/>
      <c r="BG106"/>
    </row>
    <row r="107" spans="1:59" s="439" customFormat="1" ht="15.75" x14ac:dyDescent="0.25">
      <c r="A107" s="279"/>
      <c r="B107" s="279"/>
      <c r="C107" s="279"/>
      <c r="D107" s="279"/>
      <c r="E107" s="279"/>
      <c r="F107" s="279"/>
      <c r="G107" s="279"/>
      <c r="H107" s="279"/>
      <c r="I107" s="279"/>
      <c r="J107" s="279"/>
      <c r="K107" s="279"/>
      <c r="L107" s="279"/>
      <c r="M107" s="279"/>
      <c r="N107" s="279"/>
      <c r="O107" s="279"/>
      <c r="P107" s="279"/>
      <c r="Q107" s="279"/>
      <c r="R107" s="279"/>
      <c r="S107" s="279"/>
      <c r="T107" s="279"/>
      <c r="U107" s="279"/>
      <c r="V107" s="279"/>
      <c r="W107" s="279"/>
      <c r="X107" s="279"/>
      <c r="Y107" s="279"/>
      <c r="Z107" s="279"/>
      <c r="AA107" s="279"/>
      <c r="AB107" s="279"/>
      <c r="AC107" s="279"/>
      <c r="AD107" s="279"/>
      <c r="AE107" s="279"/>
      <c r="AF107" s="279"/>
      <c r="AG107" s="279"/>
      <c r="AH107" s="279"/>
      <c r="AI107" s="279"/>
      <c r="AJ107" s="279"/>
      <c r="AK107" s="279"/>
      <c r="AL107" s="279"/>
      <c r="AM107" s="279"/>
      <c r="AN107" s="279"/>
      <c r="AO107" s="280"/>
      <c r="AP107" s="280"/>
      <c r="AQ107" s="280"/>
      <c r="AR107" s="280"/>
      <c r="AS107" s="280"/>
      <c r="AT107" s="280"/>
      <c r="AU107" s="280"/>
      <c r="AV107" s="280"/>
      <c r="AW107" s="280"/>
      <c r="AX107" s="280"/>
      <c r="AY107" s="280"/>
      <c r="AZ107" s="280"/>
      <c r="BA107" s="280"/>
      <c r="BB107" s="280"/>
      <c r="BC107" s="280"/>
      <c r="BD107" s="280"/>
      <c r="BE107" s="280"/>
      <c r="BF107" s="280"/>
      <c r="BG107"/>
    </row>
    <row r="108" spans="1:59" s="439" customFormat="1" ht="15.75" x14ac:dyDescent="0.25">
      <c r="A108" s="279"/>
      <c r="B108" s="279"/>
      <c r="C108" s="279"/>
      <c r="D108" s="279"/>
      <c r="E108" s="279"/>
      <c r="F108" s="279"/>
      <c r="G108" s="279"/>
      <c r="H108" s="279"/>
      <c r="I108" s="279"/>
      <c r="J108" s="279"/>
      <c r="K108" s="279"/>
      <c r="L108" s="279"/>
      <c r="M108" s="279"/>
      <c r="N108" s="279"/>
      <c r="O108" s="279"/>
      <c r="P108" s="279"/>
      <c r="Q108" s="279"/>
      <c r="R108" s="279"/>
      <c r="S108" s="279"/>
      <c r="T108" s="279"/>
      <c r="U108" s="279"/>
      <c r="V108" s="279"/>
      <c r="W108" s="279"/>
      <c r="X108" s="279"/>
      <c r="Y108" s="279"/>
      <c r="Z108" s="279"/>
      <c r="AA108" s="279"/>
      <c r="AB108" s="279"/>
      <c r="AC108" s="279"/>
      <c r="AD108" s="279"/>
      <c r="AE108" s="279"/>
      <c r="AF108" s="279"/>
      <c r="AG108" s="279"/>
      <c r="AH108" s="279"/>
      <c r="AI108" s="279"/>
      <c r="AJ108" s="279"/>
      <c r="AK108" s="279"/>
      <c r="AL108" s="279"/>
      <c r="AM108" s="279"/>
      <c r="AN108" s="279"/>
      <c r="AO108" s="280"/>
      <c r="AP108" s="280"/>
      <c r="AQ108" s="280"/>
      <c r="AR108" s="280"/>
      <c r="AS108" s="280"/>
      <c r="AT108" s="280"/>
      <c r="AU108" s="280"/>
      <c r="AV108" s="280"/>
      <c r="AW108" s="280"/>
      <c r="AX108" s="280"/>
      <c r="AY108" s="280"/>
      <c r="AZ108" s="280"/>
      <c r="BA108" s="280"/>
      <c r="BB108" s="280"/>
      <c r="BC108" s="280"/>
      <c r="BD108" s="280"/>
      <c r="BE108" s="280"/>
      <c r="BF108" s="280"/>
      <c r="BG108"/>
    </row>
    <row r="109" spans="1:59" s="439" customFormat="1" ht="15.75" x14ac:dyDescent="0.25">
      <c r="A109" s="279"/>
      <c r="B109" s="279"/>
      <c r="C109" s="279"/>
      <c r="D109" s="279"/>
      <c r="E109" s="279"/>
      <c r="F109" s="279"/>
      <c r="G109" s="279"/>
      <c r="H109" s="279"/>
      <c r="I109" s="279"/>
      <c r="J109" s="279"/>
      <c r="K109" s="279"/>
      <c r="L109" s="279"/>
      <c r="M109" s="279"/>
      <c r="N109" s="279"/>
      <c r="O109" s="279"/>
      <c r="P109" s="279"/>
      <c r="Q109" s="279"/>
      <c r="R109" s="279"/>
      <c r="S109" s="279"/>
      <c r="T109" s="279"/>
      <c r="U109" s="279"/>
      <c r="V109" s="279"/>
      <c r="W109" s="279"/>
      <c r="X109" s="279"/>
      <c r="Y109" s="279"/>
      <c r="Z109" s="279"/>
      <c r="AA109" s="279"/>
      <c r="AB109" s="279"/>
      <c r="AC109" s="279"/>
      <c r="AD109" s="279"/>
      <c r="AE109" s="279"/>
      <c r="AF109" s="279"/>
      <c r="AG109" s="279"/>
      <c r="AH109" s="279"/>
      <c r="AI109" s="279"/>
      <c r="AJ109" s="279"/>
      <c r="AK109" s="279"/>
      <c r="AL109" s="279"/>
      <c r="AM109" s="279"/>
      <c r="AN109" s="279"/>
      <c r="AO109" s="280"/>
      <c r="AP109" s="280"/>
      <c r="AQ109" s="280"/>
      <c r="AR109" s="280"/>
      <c r="AS109" s="280"/>
      <c r="AT109" s="280"/>
      <c r="AU109" s="280"/>
      <c r="AV109" s="280"/>
      <c r="AW109" s="280"/>
      <c r="AX109" s="280"/>
      <c r="AY109" s="280"/>
      <c r="AZ109" s="280"/>
      <c r="BA109" s="280"/>
      <c r="BB109" s="280"/>
      <c r="BC109" s="280"/>
      <c r="BD109" s="280"/>
      <c r="BE109" s="280"/>
      <c r="BF109" s="280"/>
    </row>
    <row r="110" spans="1:59" s="439" customFormat="1" ht="18.7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</row>
    <row r="111" spans="1:59" s="439" customFormat="1" ht="18.7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</row>
    <row r="112" spans="1:59" s="439" customFormat="1" ht="18.7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</row>
    <row r="113" spans="1:58" s="439" customFormat="1" ht="18.7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</row>
    <row r="114" spans="1:58" s="439" customFormat="1" ht="18.7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</row>
    <row r="115" spans="1:58" s="439" customFormat="1" ht="18.7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</row>
    <row r="116" spans="1:58" s="439" customFormat="1" ht="18.7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</row>
    <row r="117" spans="1:58" s="439" customFormat="1" ht="18.7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</row>
    <row r="118" spans="1:58" s="439" customFormat="1" ht="18.7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</row>
    <row r="119" spans="1:58" ht="18.7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58" ht="18.7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58" ht="18.7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58" ht="18.7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58" ht="18.7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58" ht="18.7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58" ht="18.7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58" ht="18.7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58" ht="18.7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58" ht="18.7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18.7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18.7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18.7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18.7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18.7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18.7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18.7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18.7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18.7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18.7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18.7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18.7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18.7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18.7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18.7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18.7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18.7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18.7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18.7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18.75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18.75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18.75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18.75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18.75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18.75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18.75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18.75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18.75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18.75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18.7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18.75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18.75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18.75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18.75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18.75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</sheetData>
  <mergeCells count="142">
    <mergeCell ref="AF101:AG101"/>
    <mergeCell ref="AI101:AT101"/>
    <mergeCell ref="C69:O69"/>
    <mergeCell ref="C71:E72"/>
    <mergeCell ref="F71:G72"/>
    <mergeCell ref="H71:K71"/>
    <mergeCell ref="L71:M72"/>
    <mergeCell ref="N71:O71"/>
    <mergeCell ref="H72:K72"/>
    <mergeCell ref="N72:O72"/>
    <mergeCell ref="C73:E73"/>
    <mergeCell ref="F73:G73"/>
    <mergeCell ref="H73:K73"/>
    <mergeCell ref="L73:M73"/>
    <mergeCell ref="N73:O73"/>
    <mergeCell ref="C74:E74"/>
    <mergeCell ref="F74:G74"/>
    <mergeCell ref="H74:K74"/>
    <mergeCell ref="L74:M74"/>
    <mergeCell ref="N74:O74"/>
    <mergeCell ref="C75:E75"/>
    <mergeCell ref="F75:G75"/>
    <mergeCell ref="H75:K75"/>
    <mergeCell ref="L75:M75"/>
    <mergeCell ref="AF98:AN98"/>
    <mergeCell ref="AF99:AN99"/>
    <mergeCell ref="AF100:AG100"/>
    <mergeCell ref="AI100:AT100"/>
    <mergeCell ref="N75:O75"/>
    <mergeCell ref="C76:E76"/>
    <mergeCell ref="F76:G76"/>
    <mergeCell ref="H76:K76"/>
    <mergeCell ref="L76:M76"/>
    <mergeCell ref="N76:O76"/>
    <mergeCell ref="AT84:AW84"/>
    <mergeCell ref="AD97:AL97"/>
    <mergeCell ref="A4:A7"/>
    <mergeCell ref="B4:B7"/>
    <mergeCell ref="E4:F4"/>
    <mergeCell ref="G4:I4"/>
    <mergeCell ref="J4:L4"/>
    <mergeCell ref="M4:O4"/>
    <mergeCell ref="P4:R4"/>
    <mergeCell ref="S4:S7"/>
    <mergeCell ref="E5:F5"/>
    <mergeCell ref="G5:I5"/>
    <mergeCell ref="J5:L5"/>
    <mergeCell ref="M5:O5"/>
    <mergeCell ref="P5:R5"/>
    <mergeCell ref="E6:F6"/>
    <mergeCell ref="G6:I6"/>
    <mergeCell ref="J6:L6"/>
    <mergeCell ref="M6:O6"/>
    <mergeCell ref="P6:R6"/>
    <mergeCell ref="BB62:BE62"/>
    <mergeCell ref="AU63:AU64"/>
    <mergeCell ref="AV63:AV64"/>
    <mergeCell ref="AY63:AY64"/>
    <mergeCell ref="AZ63:AZ64"/>
    <mergeCell ref="BC63:BC64"/>
    <mergeCell ref="BD63:BD64"/>
    <mergeCell ref="B2:F2"/>
    <mergeCell ref="W3:AJ3"/>
    <mergeCell ref="AO3:AR3"/>
    <mergeCell ref="AS3:AW3"/>
    <mergeCell ref="U3:V3"/>
    <mergeCell ref="W5:AA5"/>
    <mergeCell ref="AB5:AM5"/>
    <mergeCell ref="AO5:AZ5"/>
    <mergeCell ref="B49:O49"/>
    <mergeCell ref="B50:O50"/>
    <mergeCell ref="AS6:AV6"/>
    <mergeCell ref="AW6:AZ6"/>
    <mergeCell ref="U5:U7"/>
    <mergeCell ref="AO61:AQ64"/>
    <mergeCell ref="AT61:BE61"/>
    <mergeCell ref="B48:O48"/>
    <mergeCell ref="AB6:AE6"/>
    <mergeCell ref="AF6:AI6"/>
    <mergeCell ref="AJ6:AM6"/>
    <mergeCell ref="AO6:AR6"/>
    <mergeCell ref="AO93:AQ93"/>
    <mergeCell ref="AO94:AQ94"/>
    <mergeCell ref="AO95:AQ95"/>
    <mergeCell ref="AF85:AM85"/>
    <mergeCell ref="U58:X58"/>
    <mergeCell ref="Y58:AB58"/>
    <mergeCell ref="AO58:AT58"/>
    <mergeCell ref="U81:W81"/>
    <mergeCell ref="X81:AA81"/>
    <mergeCell ref="AS81:AV81"/>
    <mergeCell ref="U83:U87"/>
    <mergeCell ref="W83:AM83"/>
    <mergeCell ref="W84:AE84"/>
    <mergeCell ref="AF84:AM84"/>
    <mergeCell ref="W85:Z85"/>
    <mergeCell ref="AA85:AD85"/>
    <mergeCell ref="Y86:Y87"/>
    <mergeCell ref="AA86:AA87"/>
    <mergeCell ref="AU58:AX58"/>
    <mergeCell ref="AO65:AQ65"/>
    <mergeCell ref="U60:U64"/>
    <mergeCell ref="C63:O63"/>
    <mergeCell ref="AO96:AQ96"/>
    <mergeCell ref="AO88:AQ88"/>
    <mergeCell ref="AO89:AQ89"/>
    <mergeCell ref="AO90:AQ90"/>
    <mergeCell ref="AO91:AQ91"/>
    <mergeCell ref="AO92:AQ92"/>
    <mergeCell ref="AO68:AQ68"/>
    <mergeCell ref="AO69:AQ69"/>
    <mergeCell ref="AO70:AQ70"/>
    <mergeCell ref="AO87:AQ87"/>
    <mergeCell ref="AO81:AR81"/>
    <mergeCell ref="AO83:AQ86"/>
    <mergeCell ref="AR83:BA83"/>
    <mergeCell ref="AR84:AS84"/>
    <mergeCell ref="AU85:AU86"/>
    <mergeCell ref="AV85:AV86"/>
    <mergeCell ref="AY85:AY86"/>
    <mergeCell ref="AZ85:AZ86"/>
    <mergeCell ref="AX84:BA84"/>
    <mergeCell ref="AB86:AB87"/>
    <mergeCell ref="AC86:AC87"/>
    <mergeCell ref="AF86:AH86"/>
    <mergeCell ref="AI86:AK86"/>
    <mergeCell ref="AT62:AW62"/>
    <mergeCell ref="AX62:BA62"/>
    <mergeCell ref="AO66:AQ66"/>
    <mergeCell ref="AO67:AQ67"/>
    <mergeCell ref="W60:AM60"/>
    <mergeCell ref="W61:AE61"/>
    <mergeCell ref="AF61:AM61"/>
    <mergeCell ref="W62:Z62"/>
    <mergeCell ref="AA62:AD62"/>
    <mergeCell ref="Y63:Y64"/>
    <mergeCell ref="AA63:AA64"/>
    <mergeCell ref="AB63:AB64"/>
    <mergeCell ref="AC63:AC64"/>
    <mergeCell ref="AF63:AH63"/>
    <mergeCell ref="AI63:AK63"/>
    <mergeCell ref="AF62:AM62"/>
  </mergeCells>
  <pageMargins left="0.47244094488188981" right="0.39370078740157483" top="0.55118110236220474" bottom="0.55118110236220474" header="0.31496062992125984" footer="0.31496062992125984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8"/>
  <sheetViews>
    <sheetView topLeftCell="A35" workbookViewId="0">
      <selection activeCell="P54" sqref="P54"/>
    </sheetView>
  </sheetViews>
  <sheetFormatPr defaultRowHeight="14.25" x14ac:dyDescent="0.2"/>
  <cols>
    <col min="1" max="1" width="3.125" customWidth="1"/>
    <col min="2" max="2" width="20.875" customWidth="1"/>
    <col min="3" max="3" width="4.875" customWidth="1"/>
    <col min="4" max="4" width="4.625" customWidth="1"/>
    <col min="5" max="5" width="5.5" customWidth="1"/>
    <col min="6" max="6" width="8.375" customWidth="1"/>
    <col min="7" max="9" width="4.75" customWidth="1"/>
    <col min="10" max="12" width="4.25" customWidth="1"/>
    <col min="13" max="15" width="7.625" customWidth="1"/>
    <col min="16" max="18" width="8.5" customWidth="1"/>
    <col min="19" max="19" width="6.5" customWidth="1"/>
    <col min="21" max="21" width="22.25" customWidth="1"/>
    <col min="22" max="22" width="5.5" customWidth="1"/>
    <col min="23" max="23" width="7.75" customWidth="1"/>
    <col min="24" max="24" width="7" customWidth="1"/>
    <col min="25" max="25" width="7.625" customWidth="1"/>
    <col min="26" max="26" width="8.625" customWidth="1"/>
    <col min="27" max="28" width="8.5" customWidth="1"/>
    <col min="29" max="29" width="7.25" customWidth="1"/>
    <col min="30" max="30" width="7" customWidth="1"/>
    <col min="31" max="31" width="7.75" customWidth="1"/>
    <col min="32" max="32" width="6.875" customWidth="1"/>
    <col min="33" max="33" width="7.25" customWidth="1"/>
    <col min="34" max="34" width="6.625" customWidth="1"/>
    <col min="35" max="35" width="6.875" customWidth="1"/>
    <col min="36" max="36" width="7.5" customWidth="1"/>
    <col min="37" max="37" width="7.25" customWidth="1"/>
    <col min="38" max="38" width="7.875" customWidth="1"/>
    <col min="39" max="39" width="7.75" customWidth="1"/>
    <col min="40" max="40" width="2.75" customWidth="1"/>
    <col min="41" max="41" width="9.375" customWidth="1"/>
    <col min="42" max="43" width="7.125" customWidth="1"/>
    <col min="44" max="44" width="9.375" customWidth="1"/>
    <col min="45" max="45" width="9.625" customWidth="1"/>
    <col min="46" max="46" width="8.25" customWidth="1"/>
    <col min="47" max="48" width="7.125" customWidth="1"/>
    <col min="49" max="49" width="9.625" customWidth="1"/>
    <col min="50" max="50" width="8" customWidth="1"/>
    <col min="51" max="51" width="7.25" customWidth="1"/>
    <col min="52" max="52" width="8.375" customWidth="1"/>
    <col min="53" max="53" width="7" customWidth="1"/>
    <col min="54" max="54" width="8.375" customWidth="1"/>
    <col min="55" max="55" width="6.625" customWidth="1"/>
    <col min="56" max="56" width="5.875" customWidth="1"/>
    <col min="57" max="57" width="6.75" customWidth="1"/>
  </cols>
  <sheetData>
    <row r="1" spans="1:59" ht="18.7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G1" s="439"/>
    </row>
    <row r="2" spans="1:59" ht="20.25" x14ac:dyDescent="0.3">
      <c r="A2" s="274"/>
      <c r="B2" s="649" t="s">
        <v>231</v>
      </c>
      <c r="C2" s="650"/>
      <c r="D2" s="650"/>
      <c r="E2" s="650"/>
      <c r="F2" s="651"/>
      <c r="G2" s="423"/>
      <c r="H2" s="423"/>
      <c r="I2" s="423"/>
      <c r="J2" s="274"/>
      <c r="K2" s="274"/>
      <c r="L2" s="27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G2" s="439"/>
    </row>
    <row r="3" spans="1:59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715" t="s">
        <v>130</v>
      </c>
      <c r="V3" s="715"/>
      <c r="W3" s="560" t="s">
        <v>183</v>
      </c>
      <c r="X3" s="560"/>
      <c r="Y3" s="560"/>
      <c r="Z3" s="560"/>
      <c r="AA3" s="560"/>
      <c r="AB3" s="560"/>
      <c r="AC3" s="560"/>
      <c r="AD3" s="560"/>
      <c r="AE3" s="560"/>
      <c r="AF3" s="560"/>
      <c r="AG3" s="560"/>
      <c r="AH3" s="560"/>
      <c r="AI3" s="560"/>
      <c r="AJ3" s="560"/>
      <c r="AK3" s="62"/>
      <c r="AL3" s="62"/>
      <c r="AM3" s="62"/>
      <c r="AN3" s="62"/>
      <c r="AO3" s="715" t="s">
        <v>130</v>
      </c>
      <c r="AP3" s="715"/>
      <c r="AQ3" s="715"/>
      <c r="AR3" s="715"/>
      <c r="AS3" s="560" t="s">
        <v>131</v>
      </c>
      <c r="AT3" s="560"/>
      <c r="AU3" s="560"/>
      <c r="AV3" s="560"/>
      <c r="AW3" s="560"/>
      <c r="AX3" s="3"/>
      <c r="AY3" s="3"/>
      <c r="AZ3" s="3"/>
      <c r="BG3" s="439"/>
    </row>
    <row r="4" spans="1:59" ht="15.75" customHeight="1" x14ac:dyDescent="0.25">
      <c r="A4" s="722" t="s">
        <v>17</v>
      </c>
      <c r="B4" s="722" t="s">
        <v>18</v>
      </c>
      <c r="C4" s="278"/>
      <c r="D4" s="278"/>
      <c r="E4" s="728" t="s">
        <v>21</v>
      </c>
      <c r="F4" s="729"/>
      <c r="G4" s="728" t="s">
        <v>41</v>
      </c>
      <c r="H4" s="730"/>
      <c r="I4" s="729"/>
      <c r="J4" s="728" t="s">
        <v>25</v>
      </c>
      <c r="K4" s="730"/>
      <c r="L4" s="729"/>
      <c r="M4" s="728" t="s">
        <v>26</v>
      </c>
      <c r="N4" s="730"/>
      <c r="O4" s="729"/>
      <c r="P4" s="728"/>
      <c r="Q4" s="730"/>
      <c r="R4" s="730"/>
      <c r="S4" s="722" t="s">
        <v>1</v>
      </c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79"/>
      <c r="AE4" s="279"/>
      <c r="AF4" s="279"/>
      <c r="AG4" s="279"/>
      <c r="AH4" s="279"/>
      <c r="AI4" s="279"/>
      <c r="AJ4" s="279"/>
      <c r="AK4" s="279"/>
      <c r="AL4" s="279"/>
      <c r="AM4" s="279"/>
      <c r="AN4" s="279"/>
      <c r="AO4" s="279"/>
      <c r="AP4" s="279"/>
      <c r="AQ4" s="279"/>
      <c r="AR4" s="279"/>
      <c r="AS4" s="279"/>
      <c r="AT4" s="279"/>
      <c r="AU4" s="279"/>
      <c r="AV4" s="279"/>
      <c r="AW4" s="279"/>
      <c r="AX4" s="279"/>
      <c r="AY4" s="279"/>
      <c r="AZ4" s="279"/>
      <c r="BA4" s="280"/>
      <c r="BB4" s="280"/>
      <c r="BC4" s="280"/>
      <c r="BD4" s="280"/>
      <c r="BE4" s="280"/>
      <c r="BG4" s="439"/>
    </row>
    <row r="5" spans="1:59" ht="15.75" customHeight="1" x14ac:dyDescent="0.25">
      <c r="A5" s="723"/>
      <c r="B5" s="723"/>
      <c r="C5" s="281" t="s">
        <v>19</v>
      </c>
      <c r="D5" s="281" t="s">
        <v>21</v>
      </c>
      <c r="E5" s="731" t="s">
        <v>42</v>
      </c>
      <c r="F5" s="732"/>
      <c r="G5" s="731" t="s">
        <v>40</v>
      </c>
      <c r="H5" s="733"/>
      <c r="I5" s="732"/>
      <c r="J5" s="731" t="s">
        <v>2</v>
      </c>
      <c r="K5" s="733"/>
      <c r="L5" s="732"/>
      <c r="M5" s="731" t="s">
        <v>27</v>
      </c>
      <c r="N5" s="733"/>
      <c r="O5" s="732"/>
      <c r="P5" s="731" t="s">
        <v>28</v>
      </c>
      <c r="Q5" s="733"/>
      <c r="R5" s="732"/>
      <c r="S5" s="723"/>
      <c r="T5" s="279"/>
      <c r="U5" s="722" t="s">
        <v>20</v>
      </c>
      <c r="V5" s="460" t="s">
        <v>19</v>
      </c>
      <c r="W5" s="665" t="s">
        <v>138</v>
      </c>
      <c r="X5" s="666"/>
      <c r="Y5" s="666"/>
      <c r="Z5" s="666"/>
      <c r="AA5" s="714"/>
      <c r="AB5" s="665" t="s">
        <v>185</v>
      </c>
      <c r="AC5" s="666"/>
      <c r="AD5" s="666"/>
      <c r="AE5" s="666"/>
      <c r="AF5" s="666"/>
      <c r="AG5" s="666"/>
      <c r="AH5" s="666"/>
      <c r="AI5" s="666"/>
      <c r="AJ5" s="666"/>
      <c r="AK5" s="666"/>
      <c r="AL5" s="666"/>
      <c r="AM5" s="714"/>
      <c r="AN5" s="279"/>
      <c r="AO5" s="707" t="s">
        <v>186</v>
      </c>
      <c r="AP5" s="707"/>
      <c r="AQ5" s="707"/>
      <c r="AR5" s="707"/>
      <c r="AS5" s="707"/>
      <c r="AT5" s="707"/>
      <c r="AU5" s="707"/>
      <c r="AV5" s="707"/>
      <c r="AW5" s="707"/>
      <c r="AX5" s="707"/>
      <c r="AY5" s="707"/>
      <c r="AZ5" s="707"/>
      <c r="BA5" s="280"/>
      <c r="BB5" s="280"/>
      <c r="BC5" s="280"/>
      <c r="BD5" s="280"/>
      <c r="BE5" s="280"/>
      <c r="BG5" s="439"/>
    </row>
    <row r="6" spans="1:59" ht="15.75" customHeight="1" x14ac:dyDescent="0.25">
      <c r="A6" s="723"/>
      <c r="B6" s="723"/>
      <c r="C6" s="281" t="s">
        <v>20</v>
      </c>
      <c r="D6" s="281" t="s">
        <v>22</v>
      </c>
      <c r="E6" s="734" t="s">
        <v>39</v>
      </c>
      <c r="F6" s="735"/>
      <c r="G6" s="734" t="s">
        <v>232</v>
      </c>
      <c r="H6" s="736"/>
      <c r="I6" s="735"/>
      <c r="J6" s="734"/>
      <c r="K6" s="736"/>
      <c r="L6" s="735"/>
      <c r="M6" s="734"/>
      <c r="N6" s="736"/>
      <c r="O6" s="735"/>
      <c r="P6" s="734"/>
      <c r="Q6" s="736"/>
      <c r="R6" s="736"/>
      <c r="S6" s="723"/>
      <c r="T6" s="279"/>
      <c r="U6" s="723"/>
      <c r="V6" s="461" t="s">
        <v>20</v>
      </c>
      <c r="W6" s="460" t="s">
        <v>38</v>
      </c>
      <c r="X6" s="281" t="s">
        <v>51</v>
      </c>
      <c r="Y6" s="282" t="s">
        <v>139</v>
      </c>
      <c r="Z6" s="282" t="s">
        <v>16</v>
      </c>
      <c r="AA6" s="282" t="s">
        <v>16</v>
      </c>
      <c r="AB6" s="714">
        <v>2561</v>
      </c>
      <c r="AC6" s="707"/>
      <c r="AD6" s="707"/>
      <c r="AE6" s="707"/>
      <c r="AF6" s="707">
        <v>2562</v>
      </c>
      <c r="AG6" s="707"/>
      <c r="AH6" s="707"/>
      <c r="AI6" s="707"/>
      <c r="AJ6" s="707">
        <v>2563</v>
      </c>
      <c r="AK6" s="707"/>
      <c r="AL6" s="707"/>
      <c r="AM6" s="707"/>
      <c r="AN6" s="279"/>
      <c r="AO6" s="665">
        <v>2561</v>
      </c>
      <c r="AP6" s="666"/>
      <c r="AQ6" s="666"/>
      <c r="AR6" s="666"/>
      <c r="AS6" s="665">
        <v>2562</v>
      </c>
      <c r="AT6" s="666"/>
      <c r="AU6" s="666"/>
      <c r="AV6" s="666"/>
      <c r="AW6" s="707">
        <v>2562</v>
      </c>
      <c r="AX6" s="707"/>
      <c r="AY6" s="707"/>
      <c r="AZ6" s="707"/>
      <c r="BA6" s="280"/>
      <c r="BB6" s="280"/>
      <c r="BC6" s="280"/>
      <c r="BD6" s="280"/>
      <c r="BE6" s="280"/>
      <c r="BG6" s="439"/>
    </row>
    <row r="7" spans="1:59" ht="15.75" customHeight="1" x14ac:dyDescent="0.25">
      <c r="A7" s="724"/>
      <c r="B7" s="724"/>
      <c r="C7" s="283"/>
      <c r="D7" s="283"/>
      <c r="E7" s="422" t="s">
        <v>23</v>
      </c>
      <c r="F7" s="467" t="s">
        <v>24</v>
      </c>
      <c r="G7" s="467">
        <v>2561</v>
      </c>
      <c r="H7" s="467">
        <v>2562</v>
      </c>
      <c r="I7" s="467">
        <v>2563</v>
      </c>
      <c r="J7" s="467">
        <v>2561</v>
      </c>
      <c r="K7" s="467">
        <v>2562</v>
      </c>
      <c r="L7" s="467">
        <v>2563</v>
      </c>
      <c r="M7" s="467">
        <v>2561</v>
      </c>
      <c r="N7" s="467">
        <v>2562</v>
      </c>
      <c r="O7" s="467">
        <v>2563</v>
      </c>
      <c r="P7" s="467">
        <v>2561</v>
      </c>
      <c r="Q7" s="467">
        <v>2562</v>
      </c>
      <c r="R7" s="467">
        <v>2563</v>
      </c>
      <c r="S7" s="724"/>
      <c r="T7" s="279"/>
      <c r="U7" s="724"/>
      <c r="V7" s="461"/>
      <c r="W7" s="462" t="s">
        <v>39</v>
      </c>
      <c r="X7" s="284" t="s">
        <v>20</v>
      </c>
      <c r="Y7" s="285" t="s">
        <v>140</v>
      </c>
      <c r="Z7" s="285" t="s">
        <v>81</v>
      </c>
      <c r="AA7" s="282" t="s">
        <v>43</v>
      </c>
      <c r="AB7" s="463" t="s">
        <v>62</v>
      </c>
      <c r="AC7" s="278" t="s">
        <v>78</v>
      </c>
      <c r="AD7" s="278" t="s">
        <v>44</v>
      </c>
      <c r="AE7" s="278" t="s">
        <v>45</v>
      </c>
      <c r="AF7" s="463" t="s">
        <v>62</v>
      </c>
      <c r="AG7" s="278" t="s">
        <v>78</v>
      </c>
      <c r="AH7" s="278" t="s">
        <v>44</v>
      </c>
      <c r="AI7" s="278" t="s">
        <v>45</v>
      </c>
      <c r="AJ7" s="463" t="s">
        <v>62</v>
      </c>
      <c r="AK7" s="278" t="s">
        <v>78</v>
      </c>
      <c r="AL7" s="278" t="s">
        <v>44</v>
      </c>
      <c r="AM7" s="278" t="s">
        <v>45</v>
      </c>
      <c r="AN7" s="279"/>
      <c r="AO7" s="471" t="s">
        <v>47</v>
      </c>
      <c r="AP7" s="286" t="s">
        <v>212</v>
      </c>
      <c r="AQ7" s="471" t="s">
        <v>46</v>
      </c>
      <c r="AR7" s="471" t="s">
        <v>45</v>
      </c>
      <c r="AS7" s="471" t="s">
        <v>143</v>
      </c>
      <c r="AT7" s="286" t="s">
        <v>212</v>
      </c>
      <c r="AU7" s="471" t="s">
        <v>46</v>
      </c>
      <c r="AV7" s="471" t="s">
        <v>45</v>
      </c>
      <c r="AW7" s="471" t="s">
        <v>143</v>
      </c>
      <c r="AX7" s="286" t="s">
        <v>212</v>
      </c>
      <c r="AY7" s="471" t="s">
        <v>46</v>
      </c>
      <c r="AZ7" s="471" t="s">
        <v>45</v>
      </c>
      <c r="BA7" s="280"/>
      <c r="BB7" s="280"/>
      <c r="BC7" s="280"/>
      <c r="BD7" s="280"/>
      <c r="BE7" s="280"/>
      <c r="BG7" s="439"/>
    </row>
    <row r="8" spans="1:59" ht="15.75" x14ac:dyDescent="0.25">
      <c r="A8" s="489">
        <v>1</v>
      </c>
      <c r="B8" s="287" t="s">
        <v>63</v>
      </c>
      <c r="C8" s="288" t="s">
        <v>65</v>
      </c>
      <c r="D8" s="288">
        <v>1</v>
      </c>
      <c r="E8" s="288">
        <v>1</v>
      </c>
      <c r="F8" s="444">
        <f>SUM(AA8)</f>
        <v>470640</v>
      </c>
      <c r="G8" s="443">
        <v>1</v>
      </c>
      <c r="H8" s="443">
        <v>1</v>
      </c>
      <c r="I8" s="443">
        <v>1</v>
      </c>
      <c r="J8" s="443" t="s">
        <v>107</v>
      </c>
      <c r="K8" s="443" t="s">
        <v>3</v>
      </c>
      <c r="L8" s="443" t="s">
        <v>3</v>
      </c>
      <c r="M8" s="444">
        <f>SUM(AE8)</f>
        <v>13080</v>
      </c>
      <c r="N8" s="444">
        <f>SUM(AI8)</f>
        <v>13200</v>
      </c>
      <c r="O8" s="444">
        <f>SUM(AM8)</f>
        <v>13320</v>
      </c>
      <c r="P8" s="444">
        <f>SUM(F8+M8)</f>
        <v>483720</v>
      </c>
      <c r="Q8" s="444">
        <f>SUM(P8+N8)</f>
        <v>496920</v>
      </c>
      <c r="R8" s="444">
        <f>SUM(Q8+O8)</f>
        <v>510240</v>
      </c>
      <c r="S8" s="442"/>
      <c r="T8" s="279"/>
      <c r="U8" s="287" t="s">
        <v>63</v>
      </c>
      <c r="V8" s="288" t="s">
        <v>65</v>
      </c>
      <c r="W8" s="289">
        <v>35220</v>
      </c>
      <c r="X8" s="289">
        <v>4000</v>
      </c>
      <c r="Y8" s="289">
        <v>0</v>
      </c>
      <c r="Z8" s="290">
        <f>SUM(W8:Y8)</f>
        <v>39220</v>
      </c>
      <c r="AA8" s="291">
        <f>SUM(Z8*12)</f>
        <v>470640</v>
      </c>
      <c r="AB8" s="292">
        <f>SUM(W8)</f>
        <v>35220</v>
      </c>
      <c r="AC8" s="289">
        <v>36310</v>
      </c>
      <c r="AD8" s="290">
        <f>SUM(AC8-AB8)</f>
        <v>1090</v>
      </c>
      <c r="AE8" s="293">
        <f>SUM(AD8*12)</f>
        <v>13080</v>
      </c>
      <c r="AF8" s="292">
        <f>SUM(AC8)</f>
        <v>36310</v>
      </c>
      <c r="AG8" s="289">
        <v>37410</v>
      </c>
      <c r="AH8" s="290">
        <f>SUM(AG8-AF8)</f>
        <v>1100</v>
      </c>
      <c r="AI8" s="294">
        <f>SUM(AH8*12)</f>
        <v>13200</v>
      </c>
      <c r="AJ8" s="292">
        <f>SUM(AG8)</f>
        <v>37410</v>
      </c>
      <c r="AK8" s="289">
        <v>38520</v>
      </c>
      <c r="AL8" s="290">
        <f>SUM(AK8-AJ8)</f>
        <v>1110</v>
      </c>
      <c r="AM8" s="295">
        <f>SUM(AL8*12)</f>
        <v>13320</v>
      </c>
      <c r="AN8" s="279"/>
      <c r="AO8" s="287"/>
      <c r="AP8" s="287"/>
      <c r="AQ8" s="287"/>
      <c r="AR8" s="287"/>
      <c r="AS8" s="287"/>
      <c r="AT8" s="287"/>
      <c r="AU8" s="287"/>
      <c r="AV8" s="287"/>
      <c r="AW8" s="287"/>
      <c r="AX8" s="296"/>
      <c r="AY8" s="296"/>
      <c r="AZ8" s="296"/>
      <c r="BA8" s="280"/>
      <c r="BB8" s="280"/>
      <c r="BC8" s="280"/>
      <c r="BD8" s="280"/>
      <c r="BE8" s="280"/>
      <c r="BG8" s="439"/>
    </row>
    <row r="9" spans="1:59" ht="15.75" x14ac:dyDescent="0.25">
      <c r="A9" s="490">
        <v>2</v>
      </c>
      <c r="B9" s="297" t="s">
        <v>64</v>
      </c>
      <c r="C9" s="45" t="s">
        <v>65</v>
      </c>
      <c r="D9" s="45">
        <v>1</v>
      </c>
      <c r="E9" s="45">
        <v>1</v>
      </c>
      <c r="F9" s="313">
        <f>SUM(AA9)</f>
        <v>424560</v>
      </c>
      <c r="G9" s="307">
        <v>1</v>
      </c>
      <c r="H9" s="307">
        <v>1</v>
      </c>
      <c r="I9" s="307">
        <v>1</v>
      </c>
      <c r="J9" s="307" t="s">
        <v>3</v>
      </c>
      <c r="K9" s="307" t="s">
        <v>3</v>
      </c>
      <c r="L9" s="307" t="s">
        <v>3</v>
      </c>
      <c r="M9" s="313">
        <f>SUM(AE9)</f>
        <v>13440</v>
      </c>
      <c r="N9" s="313">
        <f>SUM(AI9)</f>
        <v>13320</v>
      </c>
      <c r="O9" s="313">
        <f>SUM(AM9)</f>
        <v>13320</v>
      </c>
      <c r="P9" s="313">
        <f>SUM(F9+M9)</f>
        <v>438000</v>
      </c>
      <c r="Q9" s="313">
        <f>SUM(P9+N9)</f>
        <v>451320</v>
      </c>
      <c r="R9" s="313">
        <f>SUM(Q9+O9)</f>
        <v>464640</v>
      </c>
      <c r="S9" s="308"/>
      <c r="T9" s="279"/>
      <c r="U9" s="297" t="s">
        <v>64</v>
      </c>
      <c r="V9" s="45" t="s">
        <v>65</v>
      </c>
      <c r="W9" s="298">
        <v>31880</v>
      </c>
      <c r="X9" s="298">
        <v>3500</v>
      </c>
      <c r="Y9" s="298">
        <v>0</v>
      </c>
      <c r="Z9" s="299">
        <f>SUM(W9:Y9)</f>
        <v>35380</v>
      </c>
      <c r="AA9" s="300">
        <f>SUM(Z9*12)</f>
        <v>424560</v>
      </c>
      <c r="AB9" s="301">
        <f>SUM(W9)</f>
        <v>31880</v>
      </c>
      <c r="AC9" s="298">
        <v>33000</v>
      </c>
      <c r="AD9" s="299">
        <f>SUM(AC9-AB9)</f>
        <v>1120</v>
      </c>
      <c r="AE9" s="302">
        <f>SUM(AD9*12)</f>
        <v>13440</v>
      </c>
      <c r="AF9" s="301">
        <f>SUM(AC9)</f>
        <v>33000</v>
      </c>
      <c r="AG9" s="298">
        <v>34110</v>
      </c>
      <c r="AH9" s="299">
        <f>SUM(AG9-AF9)</f>
        <v>1110</v>
      </c>
      <c r="AI9" s="303">
        <f>SUM(AH9*12)</f>
        <v>13320</v>
      </c>
      <c r="AJ9" s="301">
        <f>SUM(AG9)</f>
        <v>34110</v>
      </c>
      <c r="AK9" s="298">
        <v>35220</v>
      </c>
      <c r="AL9" s="299">
        <f>SUM(AK9-AJ9)</f>
        <v>1110</v>
      </c>
      <c r="AM9" s="304">
        <f>SUM(AL9*12)</f>
        <v>13320</v>
      </c>
      <c r="AN9" s="279"/>
      <c r="AO9" s="297"/>
      <c r="AP9" s="297"/>
      <c r="AQ9" s="297"/>
      <c r="AR9" s="297"/>
      <c r="AS9" s="297"/>
      <c r="AT9" s="297"/>
      <c r="AU9" s="297"/>
      <c r="AV9" s="297"/>
      <c r="AW9" s="297"/>
      <c r="AX9" s="305"/>
      <c r="AY9" s="305"/>
      <c r="AZ9" s="305"/>
      <c r="BA9" s="280"/>
      <c r="BB9" s="280"/>
      <c r="BC9" s="280"/>
      <c r="BD9" s="280"/>
      <c r="BE9" s="280"/>
      <c r="BG9" s="439"/>
    </row>
    <row r="10" spans="1:59" ht="15.75" x14ac:dyDescent="0.25">
      <c r="A10" s="490"/>
      <c r="B10" s="306" t="s">
        <v>4</v>
      </c>
      <c r="C10" s="307"/>
      <c r="D10" s="307"/>
      <c r="E10" s="307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308"/>
      <c r="Q10" s="308"/>
      <c r="R10" s="308"/>
      <c r="S10" s="308"/>
      <c r="T10" s="279"/>
      <c r="U10" s="306" t="s">
        <v>4</v>
      </c>
      <c r="V10" s="307"/>
      <c r="W10" s="309"/>
      <c r="X10" s="309"/>
      <c r="Y10" s="309"/>
      <c r="Z10" s="309"/>
      <c r="AA10" s="309"/>
      <c r="AB10" s="309"/>
      <c r="AC10" s="309"/>
      <c r="AD10" s="309"/>
      <c r="AE10" s="309"/>
      <c r="AF10" s="309"/>
      <c r="AG10" s="309"/>
      <c r="AH10" s="309"/>
      <c r="AI10" s="309"/>
      <c r="AJ10" s="309"/>
      <c r="AK10" s="309"/>
      <c r="AL10" s="309"/>
      <c r="AM10" s="309"/>
      <c r="AN10" s="279"/>
      <c r="AO10" s="297"/>
      <c r="AP10" s="297"/>
      <c r="AQ10" s="297"/>
      <c r="AR10" s="297"/>
      <c r="AS10" s="297"/>
      <c r="AT10" s="297"/>
      <c r="AU10" s="297"/>
      <c r="AV10" s="297"/>
      <c r="AW10" s="297"/>
      <c r="AX10" s="305"/>
      <c r="AY10" s="305"/>
      <c r="AZ10" s="305"/>
      <c r="BA10" s="280"/>
      <c r="BB10" s="280"/>
      <c r="BC10" s="280"/>
      <c r="BD10" s="280"/>
      <c r="BE10" s="280"/>
      <c r="BG10" s="439"/>
    </row>
    <row r="11" spans="1:59" ht="15.75" x14ac:dyDescent="0.25">
      <c r="A11" s="490">
        <v>3</v>
      </c>
      <c r="B11" s="297" t="s">
        <v>50</v>
      </c>
      <c r="C11" s="45" t="s">
        <v>65</v>
      </c>
      <c r="D11" s="45">
        <v>1</v>
      </c>
      <c r="E11" s="45">
        <v>1</v>
      </c>
      <c r="F11" s="313">
        <f>SUM(AA11)</f>
        <v>335880</v>
      </c>
      <c r="G11" s="307">
        <v>1</v>
      </c>
      <c r="H11" s="307">
        <v>1</v>
      </c>
      <c r="I11" s="307">
        <v>1</v>
      </c>
      <c r="J11" s="307" t="s">
        <v>3</v>
      </c>
      <c r="K11" s="307" t="s">
        <v>3</v>
      </c>
      <c r="L11" s="307" t="s">
        <v>3</v>
      </c>
      <c r="M11" s="313">
        <f>SUM(AE11)</f>
        <v>11760</v>
      </c>
      <c r="N11" s="313">
        <f>SUM(AI11)</f>
        <v>11880</v>
      </c>
      <c r="O11" s="313">
        <f>SUM(AM11)</f>
        <v>12240</v>
      </c>
      <c r="P11" s="313">
        <f t="shared" ref="P11:P16" si="0">SUM(F11+M11)</f>
        <v>347640</v>
      </c>
      <c r="Q11" s="313">
        <f t="shared" ref="Q11:R16" si="1">SUM(P11+N11)</f>
        <v>359520</v>
      </c>
      <c r="R11" s="313">
        <f t="shared" si="1"/>
        <v>371760</v>
      </c>
      <c r="S11" s="308"/>
      <c r="T11" s="279"/>
      <c r="U11" s="297" t="s">
        <v>50</v>
      </c>
      <c r="V11" s="45" t="s">
        <v>65</v>
      </c>
      <c r="W11" s="298">
        <v>24490</v>
      </c>
      <c r="X11" s="298">
        <v>3500</v>
      </c>
      <c r="Y11" s="298">
        <v>0</v>
      </c>
      <c r="Z11" s="299">
        <f t="shared" ref="Z11:Z16" si="2">SUM(W11:Y11)</f>
        <v>27990</v>
      </c>
      <c r="AA11" s="300">
        <f t="shared" ref="AA11:AA24" si="3">SUM(Z11*12)</f>
        <v>335880</v>
      </c>
      <c r="AB11" s="301">
        <f t="shared" ref="AB11:AB16" si="4">SUM(W11)</f>
        <v>24490</v>
      </c>
      <c r="AC11" s="298">
        <v>25470</v>
      </c>
      <c r="AD11" s="299">
        <f t="shared" ref="AD11:AD16" si="5">SUM(AC11-AB11)</f>
        <v>980</v>
      </c>
      <c r="AE11" s="302">
        <f t="shared" ref="AE11:AE16" si="6">SUM(AD11*12)</f>
        <v>11760</v>
      </c>
      <c r="AF11" s="301">
        <f t="shared" ref="AF11:AF16" si="7">SUM(AC11)</f>
        <v>25470</v>
      </c>
      <c r="AG11" s="298">
        <v>26460</v>
      </c>
      <c r="AH11" s="299">
        <f t="shared" ref="AH11:AH16" si="8">SUM(AG11-AF11)</f>
        <v>990</v>
      </c>
      <c r="AI11" s="303">
        <f t="shared" ref="AI11:AI16" si="9">SUM(AH11*12)</f>
        <v>11880</v>
      </c>
      <c r="AJ11" s="301">
        <f t="shared" ref="AJ11:AJ16" si="10">SUM(AG11)</f>
        <v>26460</v>
      </c>
      <c r="AK11" s="298">
        <v>27480</v>
      </c>
      <c r="AL11" s="299">
        <f t="shared" ref="AL11:AL16" si="11">SUM(AK11-AJ11)</f>
        <v>1020</v>
      </c>
      <c r="AM11" s="304">
        <f t="shared" ref="AM11:AM16" si="12">SUM(AL11*12)</f>
        <v>12240</v>
      </c>
      <c r="AN11" s="279"/>
      <c r="AO11" s="297"/>
      <c r="AP11" s="297"/>
      <c r="AQ11" s="297"/>
      <c r="AR11" s="297"/>
      <c r="AS11" s="297"/>
      <c r="AT11" s="297"/>
      <c r="AU11" s="297"/>
      <c r="AV11" s="297"/>
      <c r="AW11" s="297"/>
      <c r="AX11" s="305"/>
      <c r="AY11" s="305"/>
      <c r="AZ11" s="305"/>
      <c r="BA11" s="280"/>
      <c r="BB11" s="280"/>
      <c r="BC11" s="280"/>
      <c r="BD11" s="280"/>
      <c r="BE11" s="280"/>
      <c r="BG11" s="439"/>
    </row>
    <row r="12" spans="1:59" ht="15.75" x14ac:dyDescent="0.25">
      <c r="A12" s="490">
        <v>4</v>
      </c>
      <c r="B12" s="297" t="s">
        <v>67</v>
      </c>
      <c r="C12" s="45" t="s">
        <v>66</v>
      </c>
      <c r="D12" s="45">
        <v>1</v>
      </c>
      <c r="E12" s="45">
        <v>1</v>
      </c>
      <c r="F12" s="313">
        <f t="shared" ref="F12:F13" si="13">SUM(AA12)</f>
        <v>245280</v>
      </c>
      <c r="G12" s="307">
        <v>1</v>
      </c>
      <c r="H12" s="307">
        <v>1</v>
      </c>
      <c r="I12" s="307">
        <v>1</v>
      </c>
      <c r="J12" s="307" t="s">
        <v>3</v>
      </c>
      <c r="K12" s="307" t="s">
        <v>3</v>
      </c>
      <c r="L12" s="307" t="s">
        <v>3</v>
      </c>
      <c r="M12" s="313">
        <f t="shared" ref="M12:M13" si="14">SUM(AE12)</f>
        <v>8400</v>
      </c>
      <c r="N12" s="313">
        <f t="shared" ref="N12:N13" si="15">SUM(AI12)</f>
        <v>8880</v>
      </c>
      <c r="O12" s="313">
        <f t="shared" ref="O12:O13" si="16">SUM(AM12)</f>
        <v>8640</v>
      </c>
      <c r="P12" s="313">
        <f t="shared" si="0"/>
        <v>253680</v>
      </c>
      <c r="Q12" s="313">
        <f t="shared" si="1"/>
        <v>262560</v>
      </c>
      <c r="R12" s="313">
        <f t="shared" si="1"/>
        <v>271200</v>
      </c>
      <c r="S12" s="308"/>
      <c r="T12" s="279"/>
      <c r="U12" s="297" t="s">
        <v>67</v>
      </c>
      <c r="V12" s="45" t="s">
        <v>66</v>
      </c>
      <c r="W12" s="298">
        <v>20440</v>
      </c>
      <c r="X12" s="298">
        <v>0</v>
      </c>
      <c r="Y12" s="298">
        <v>0</v>
      </c>
      <c r="Z12" s="299">
        <f t="shared" si="2"/>
        <v>20440</v>
      </c>
      <c r="AA12" s="300">
        <f t="shared" si="3"/>
        <v>245280</v>
      </c>
      <c r="AB12" s="301">
        <f t="shared" si="4"/>
        <v>20440</v>
      </c>
      <c r="AC12" s="298">
        <v>21140</v>
      </c>
      <c r="AD12" s="299">
        <f t="shared" si="5"/>
        <v>700</v>
      </c>
      <c r="AE12" s="302">
        <f t="shared" si="6"/>
        <v>8400</v>
      </c>
      <c r="AF12" s="301">
        <f t="shared" si="7"/>
        <v>21140</v>
      </c>
      <c r="AG12" s="298">
        <v>21880</v>
      </c>
      <c r="AH12" s="299">
        <f t="shared" si="8"/>
        <v>740</v>
      </c>
      <c r="AI12" s="303">
        <f t="shared" si="9"/>
        <v>8880</v>
      </c>
      <c r="AJ12" s="301">
        <f t="shared" si="10"/>
        <v>21880</v>
      </c>
      <c r="AK12" s="298">
        <v>22600</v>
      </c>
      <c r="AL12" s="299">
        <f t="shared" si="11"/>
        <v>720</v>
      </c>
      <c r="AM12" s="304">
        <f t="shared" si="12"/>
        <v>8640</v>
      </c>
      <c r="AN12" s="279"/>
      <c r="AO12" s="297"/>
      <c r="AP12" s="297"/>
      <c r="AQ12" s="297"/>
      <c r="AR12" s="297"/>
      <c r="AS12" s="297"/>
      <c r="AT12" s="297"/>
      <c r="AU12" s="297"/>
      <c r="AV12" s="297"/>
      <c r="AW12" s="297"/>
      <c r="AX12" s="305"/>
      <c r="AY12" s="305"/>
      <c r="AZ12" s="305"/>
      <c r="BA12" s="280"/>
      <c r="BB12" s="280"/>
      <c r="BC12" s="280"/>
      <c r="BD12" s="280"/>
      <c r="BE12" s="280"/>
      <c r="BG12" s="439"/>
    </row>
    <row r="13" spans="1:59" ht="15.75" x14ac:dyDescent="0.25">
      <c r="A13" s="490">
        <v>5</v>
      </c>
      <c r="B13" s="297" t="s">
        <v>68</v>
      </c>
      <c r="C13" s="45" t="s">
        <v>66</v>
      </c>
      <c r="D13" s="45">
        <v>1</v>
      </c>
      <c r="E13" s="45">
        <v>1</v>
      </c>
      <c r="F13" s="313">
        <f t="shared" si="13"/>
        <v>241440</v>
      </c>
      <c r="G13" s="307">
        <v>1</v>
      </c>
      <c r="H13" s="307">
        <v>1</v>
      </c>
      <c r="I13" s="307">
        <v>1</v>
      </c>
      <c r="J13" s="307" t="s">
        <v>3</v>
      </c>
      <c r="K13" s="307" t="s">
        <v>3</v>
      </c>
      <c r="L13" s="307" t="s">
        <v>3</v>
      </c>
      <c r="M13" s="313">
        <f t="shared" si="14"/>
        <v>7800</v>
      </c>
      <c r="N13" s="313">
        <f t="shared" si="15"/>
        <v>8760</v>
      </c>
      <c r="O13" s="313">
        <f t="shared" si="16"/>
        <v>8760</v>
      </c>
      <c r="P13" s="313">
        <f t="shared" si="0"/>
        <v>249240</v>
      </c>
      <c r="Q13" s="313">
        <f t="shared" si="1"/>
        <v>258000</v>
      </c>
      <c r="R13" s="313">
        <f t="shared" si="1"/>
        <v>266760</v>
      </c>
      <c r="S13" s="308"/>
      <c r="T13" s="279"/>
      <c r="U13" s="297" t="s">
        <v>68</v>
      </c>
      <c r="V13" s="45" t="s">
        <v>66</v>
      </c>
      <c r="W13" s="298">
        <v>20120</v>
      </c>
      <c r="X13" s="298">
        <v>0</v>
      </c>
      <c r="Y13" s="298">
        <v>0</v>
      </c>
      <c r="Z13" s="299">
        <f t="shared" si="2"/>
        <v>20120</v>
      </c>
      <c r="AA13" s="300">
        <f t="shared" si="3"/>
        <v>241440</v>
      </c>
      <c r="AB13" s="301">
        <f t="shared" si="4"/>
        <v>20120</v>
      </c>
      <c r="AC13" s="298">
        <v>20770</v>
      </c>
      <c r="AD13" s="299">
        <f t="shared" si="5"/>
        <v>650</v>
      </c>
      <c r="AE13" s="302">
        <f t="shared" si="6"/>
        <v>7800</v>
      </c>
      <c r="AF13" s="301">
        <f t="shared" si="7"/>
        <v>20770</v>
      </c>
      <c r="AG13" s="298">
        <v>21500</v>
      </c>
      <c r="AH13" s="299">
        <f t="shared" si="8"/>
        <v>730</v>
      </c>
      <c r="AI13" s="303">
        <f t="shared" si="9"/>
        <v>8760</v>
      </c>
      <c r="AJ13" s="301">
        <f t="shared" si="10"/>
        <v>21500</v>
      </c>
      <c r="AK13" s="298">
        <v>22230</v>
      </c>
      <c r="AL13" s="299">
        <f t="shared" si="11"/>
        <v>730</v>
      </c>
      <c r="AM13" s="304">
        <f t="shared" si="12"/>
        <v>8760</v>
      </c>
      <c r="AN13" s="279"/>
      <c r="AO13" s="297"/>
      <c r="AP13" s="297"/>
      <c r="AQ13" s="297"/>
      <c r="AR13" s="297"/>
      <c r="AS13" s="297"/>
      <c r="AT13" s="297"/>
      <c r="AU13" s="297"/>
      <c r="AV13" s="297"/>
      <c r="AW13" s="297"/>
      <c r="AX13" s="305"/>
      <c r="AY13" s="305"/>
      <c r="AZ13" s="305"/>
      <c r="BA13" s="280"/>
      <c r="BB13" s="280"/>
      <c r="BC13" s="280"/>
      <c r="BD13" s="280"/>
      <c r="BE13" s="280"/>
      <c r="BG13" s="439"/>
    </row>
    <row r="14" spans="1:59" ht="15.75" x14ac:dyDescent="0.25">
      <c r="A14" s="490">
        <v>6</v>
      </c>
      <c r="B14" s="297" t="s">
        <v>69</v>
      </c>
      <c r="C14" s="45" t="s">
        <v>74</v>
      </c>
      <c r="D14" s="45">
        <v>1</v>
      </c>
      <c r="E14" s="45">
        <v>1</v>
      </c>
      <c r="F14" s="313">
        <f>SUM(AA14)</f>
        <v>299640</v>
      </c>
      <c r="G14" s="307">
        <v>1</v>
      </c>
      <c r="H14" s="307">
        <v>1</v>
      </c>
      <c r="I14" s="307">
        <v>1</v>
      </c>
      <c r="J14" s="307" t="s">
        <v>3</v>
      </c>
      <c r="K14" s="307" t="s">
        <v>3</v>
      </c>
      <c r="L14" s="307" t="s">
        <v>3</v>
      </c>
      <c r="M14" s="313">
        <f>SUM(AE14)</f>
        <v>12000</v>
      </c>
      <c r="N14" s="313">
        <f>SUM(AI14)</f>
        <v>12120</v>
      </c>
      <c r="O14" s="313">
        <f>SUM(AM14)</f>
        <v>12600</v>
      </c>
      <c r="P14" s="313">
        <f t="shared" si="0"/>
        <v>311640</v>
      </c>
      <c r="Q14" s="313">
        <f t="shared" si="1"/>
        <v>323760</v>
      </c>
      <c r="R14" s="313">
        <f t="shared" si="1"/>
        <v>336360</v>
      </c>
      <c r="S14" s="308"/>
      <c r="T14" s="279"/>
      <c r="U14" s="297" t="s">
        <v>69</v>
      </c>
      <c r="V14" s="45" t="s">
        <v>74</v>
      </c>
      <c r="W14" s="298">
        <v>24970</v>
      </c>
      <c r="X14" s="298">
        <v>0</v>
      </c>
      <c r="Y14" s="298">
        <v>0</v>
      </c>
      <c r="Z14" s="299">
        <f t="shared" si="2"/>
        <v>24970</v>
      </c>
      <c r="AA14" s="300">
        <f t="shared" si="3"/>
        <v>299640</v>
      </c>
      <c r="AB14" s="301">
        <f t="shared" si="4"/>
        <v>24970</v>
      </c>
      <c r="AC14" s="298">
        <v>25970</v>
      </c>
      <c r="AD14" s="299">
        <f t="shared" si="5"/>
        <v>1000</v>
      </c>
      <c r="AE14" s="302">
        <f t="shared" si="6"/>
        <v>12000</v>
      </c>
      <c r="AF14" s="301">
        <f t="shared" si="7"/>
        <v>25970</v>
      </c>
      <c r="AG14" s="298">
        <v>26980</v>
      </c>
      <c r="AH14" s="299">
        <f t="shared" si="8"/>
        <v>1010</v>
      </c>
      <c r="AI14" s="303">
        <f t="shared" si="9"/>
        <v>12120</v>
      </c>
      <c r="AJ14" s="301">
        <f t="shared" si="10"/>
        <v>26980</v>
      </c>
      <c r="AK14" s="298">
        <v>28030</v>
      </c>
      <c r="AL14" s="299">
        <f t="shared" si="11"/>
        <v>1050</v>
      </c>
      <c r="AM14" s="304">
        <f t="shared" si="12"/>
        <v>12600</v>
      </c>
      <c r="AN14" s="279"/>
      <c r="AO14" s="297"/>
      <c r="AP14" s="297"/>
      <c r="AQ14" s="297"/>
      <c r="AR14" s="297"/>
      <c r="AS14" s="297"/>
      <c r="AT14" s="297"/>
      <c r="AU14" s="297"/>
      <c r="AV14" s="297"/>
      <c r="AW14" s="297"/>
      <c r="AX14" s="305"/>
      <c r="AY14" s="305"/>
      <c r="AZ14" s="305"/>
      <c r="BA14" s="280"/>
      <c r="BB14" s="280"/>
      <c r="BC14" s="280"/>
      <c r="BD14" s="280"/>
      <c r="BE14" s="280"/>
      <c r="BG14" s="439"/>
    </row>
    <row r="15" spans="1:59" ht="15.75" x14ac:dyDescent="0.25">
      <c r="A15" s="490">
        <v>7</v>
      </c>
      <c r="B15" s="297" t="s">
        <v>32</v>
      </c>
      <c r="C15" s="45" t="s">
        <v>74</v>
      </c>
      <c r="D15" s="45">
        <v>1</v>
      </c>
      <c r="E15" s="45">
        <v>1</v>
      </c>
      <c r="F15" s="313">
        <f>SUM(AA15)</f>
        <v>276960</v>
      </c>
      <c r="G15" s="307">
        <v>1</v>
      </c>
      <c r="H15" s="307">
        <v>1</v>
      </c>
      <c r="I15" s="307">
        <v>1</v>
      </c>
      <c r="J15" s="307" t="s">
        <v>3</v>
      </c>
      <c r="K15" s="307" t="s">
        <v>3</v>
      </c>
      <c r="L15" s="307" t="s">
        <v>3</v>
      </c>
      <c r="M15" s="313">
        <f>SUM(AE15)</f>
        <v>11160</v>
      </c>
      <c r="N15" s="313">
        <f>SUM(AI15)</f>
        <v>11520</v>
      </c>
      <c r="O15" s="313">
        <f>SUM(AM15)</f>
        <v>12000</v>
      </c>
      <c r="P15" s="313">
        <f t="shared" si="0"/>
        <v>288120</v>
      </c>
      <c r="Q15" s="313">
        <f t="shared" si="1"/>
        <v>299640</v>
      </c>
      <c r="R15" s="313">
        <f t="shared" si="1"/>
        <v>311640</v>
      </c>
      <c r="S15" s="308"/>
      <c r="T15" s="279"/>
      <c r="U15" s="297" t="s">
        <v>32</v>
      </c>
      <c r="V15" s="45" t="s">
        <v>74</v>
      </c>
      <c r="W15" s="298">
        <v>23080</v>
      </c>
      <c r="X15" s="298">
        <v>0</v>
      </c>
      <c r="Y15" s="298">
        <v>0</v>
      </c>
      <c r="Z15" s="299">
        <f t="shared" si="2"/>
        <v>23080</v>
      </c>
      <c r="AA15" s="300">
        <f t="shared" si="3"/>
        <v>276960</v>
      </c>
      <c r="AB15" s="301">
        <f t="shared" si="4"/>
        <v>23080</v>
      </c>
      <c r="AC15" s="298">
        <v>24010</v>
      </c>
      <c r="AD15" s="299">
        <f t="shared" si="5"/>
        <v>930</v>
      </c>
      <c r="AE15" s="302">
        <f t="shared" si="6"/>
        <v>11160</v>
      </c>
      <c r="AF15" s="301">
        <f t="shared" si="7"/>
        <v>24010</v>
      </c>
      <c r="AG15" s="298">
        <v>24970</v>
      </c>
      <c r="AH15" s="299">
        <f t="shared" si="8"/>
        <v>960</v>
      </c>
      <c r="AI15" s="303">
        <f t="shared" si="9"/>
        <v>11520</v>
      </c>
      <c r="AJ15" s="301">
        <f t="shared" si="10"/>
        <v>24970</v>
      </c>
      <c r="AK15" s="298">
        <v>25970</v>
      </c>
      <c r="AL15" s="299">
        <f t="shared" si="11"/>
        <v>1000</v>
      </c>
      <c r="AM15" s="304">
        <f t="shared" si="12"/>
        <v>12000</v>
      </c>
      <c r="AN15" s="279"/>
      <c r="AO15" s="297"/>
      <c r="AP15" s="297"/>
      <c r="AQ15" s="297"/>
      <c r="AR15" s="297"/>
      <c r="AS15" s="297"/>
      <c r="AT15" s="297"/>
      <c r="AU15" s="297"/>
      <c r="AV15" s="297"/>
      <c r="AW15" s="297"/>
      <c r="AX15" s="305"/>
      <c r="AY15" s="305"/>
      <c r="AZ15" s="305"/>
      <c r="BA15" s="280"/>
      <c r="BB15" s="280"/>
      <c r="BC15" s="280"/>
      <c r="BD15" s="280"/>
      <c r="BE15" s="280"/>
      <c r="BG15" s="439"/>
    </row>
    <row r="16" spans="1:59" ht="15.75" x14ac:dyDescent="0.25">
      <c r="A16" s="490">
        <v>8</v>
      </c>
      <c r="B16" s="297" t="s">
        <v>33</v>
      </c>
      <c r="C16" s="45" t="s">
        <v>74</v>
      </c>
      <c r="D16" s="45">
        <v>1</v>
      </c>
      <c r="E16" s="45">
        <v>1</v>
      </c>
      <c r="F16" s="313">
        <f>SUM(AA16)</f>
        <v>293880</v>
      </c>
      <c r="G16" s="307">
        <v>1</v>
      </c>
      <c r="H16" s="307">
        <v>1</v>
      </c>
      <c r="I16" s="307">
        <v>1</v>
      </c>
      <c r="J16" s="307" t="s">
        <v>3</v>
      </c>
      <c r="K16" s="307" t="s">
        <v>3</v>
      </c>
      <c r="L16" s="307" t="s">
        <v>3</v>
      </c>
      <c r="M16" s="313">
        <f>SUM(AE16)</f>
        <v>11760</v>
      </c>
      <c r="N16" s="313">
        <f>SUM(AI16)</f>
        <v>11880</v>
      </c>
      <c r="O16" s="313">
        <f>SUM(AM16)</f>
        <v>12240</v>
      </c>
      <c r="P16" s="313">
        <f t="shared" si="0"/>
        <v>305640</v>
      </c>
      <c r="Q16" s="313">
        <f t="shared" si="1"/>
        <v>317520</v>
      </c>
      <c r="R16" s="313">
        <f t="shared" si="1"/>
        <v>329760</v>
      </c>
      <c r="S16" s="308"/>
      <c r="T16" s="279"/>
      <c r="U16" s="297" t="s">
        <v>33</v>
      </c>
      <c r="V16" s="45" t="s">
        <v>74</v>
      </c>
      <c r="W16" s="298">
        <v>24490</v>
      </c>
      <c r="X16" s="298">
        <v>0</v>
      </c>
      <c r="Y16" s="298">
        <v>0</v>
      </c>
      <c r="Z16" s="299">
        <f t="shared" si="2"/>
        <v>24490</v>
      </c>
      <c r="AA16" s="300">
        <f t="shared" si="3"/>
        <v>293880</v>
      </c>
      <c r="AB16" s="301">
        <f t="shared" si="4"/>
        <v>24490</v>
      </c>
      <c r="AC16" s="298">
        <v>25470</v>
      </c>
      <c r="AD16" s="299">
        <f t="shared" si="5"/>
        <v>980</v>
      </c>
      <c r="AE16" s="302">
        <f t="shared" si="6"/>
        <v>11760</v>
      </c>
      <c r="AF16" s="301">
        <f t="shared" si="7"/>
        <v>25470</v>
      </c>
      <c r="AG16" s="298">
        <v>26460</v>
      </c>
      <c r="AH16" s="299">
        <f t="shared" si="8"/>
        <v>990</v>
      </c>
      <c r="AI16" s="303">
        <f t="shared" si="9"/>
        <v>11880</v>
      </c>
      <c r="AJ16" s="301">
        <f t="shared" si="10"/>
        <v>26460</v>
      </c>
      <c r="AK16" s="298">
        <v>27480</v>
      </c>
      <c r="AL16" s="299">
        <f t="shared" si="11"/>
        <v>1020</v>
      </c>
      <c r="AM16" s="304">
        <f t="shared" si="12"/>
        <v>12240</v>
      </c>
      <c r="AN16" s="279"/>
      <c r="AO16" s="297"/>
      <c r="AP16" s="297"/>
      <c r="AQ16" s="297"/>
      <c r="AR16" s="297"/>
      <c r="AS16" s="297"/>
      <c r="AT16" s="297"/>
      <c r="AU16" s="297"/>
      <c r="AV16" s="297"/>
      <c r="AW16" s="297"/>
      <c r="AX16" s="305"/>
      <c r="AY16" s="305"/>
      <c r="AZ16" s="305"/>
      <c r="BA16" s="280"/>
      <c r="BB16" s="280"/>
      <c r="BC16" s="280"/>
      <c r="BD16" s="280"/>
      <c r="BE16" s="280"/>
      <c r="BG16" s="439"/>
    </row>
    <row r="17" spans="1:59" ht="15.75" x14ac:dyDescent="0.25">
      <c r="A17" s="490"/>
      <c r="B17" s="306" t="s">
        <v>5</v>
      </c>
      <c r="C17" s="307"/>
      <c r="D17" s="307"/>
      <c r="E17" s="307"/>
      <c r="F17" s="308"/>
      <c r="G17" s="308"/>
      <c r="H17" s="308"/>
      <c r="I17" s="308"/>
      <c r="J17" s="308"/>
      <c r="K17" s="308"/>
      <c r="L17" s="308"/>
      <c r="M17" s="308"/>
      <c r="N17" s="308"/>
      <c r="O17" s="308"/>
      <c r="P17" s="308"/>
      <c r="Q17" s="308"/>
      <c r="R17" s="308"/>
      <c r="S17" s="308"/>
      <c r="T17" s="279"/>
      <c r="U17" s="306" t="s">
        <v>5</v>
      </c>
      <c r="V17" s="307"/>
      <c r="W17" s="298"/>
      <c r="X17" s="298"/>
      <c r="Y17" s="298"/>
      <c r="Z17" s="298"/>
      <c r="AA17" s="298"/>
      <c r="AB17" s="298"/>
      <c r="AC17" s="298"/>
      <c r="AD17" s="309"/>
      <c r="AE17" s="309"/>
      <c r="AF17" s="298"/>
      <c r="AG17" s="298"/>
      <c r="AH17" s="309"/>
      <c r="AI17" s="309"/>
      <c r="AJ17" s="309"/>
      <c r="AK17" s="309"/>
      <c r="AL17" s="309"/>
      <c r="AM17" s="298"/>
      <c r="AN17" s="279"/>
      <c r="AO17" s="297"/>
      <c r="AP17" s="297"/>
      <c r="AQ17" s="297"/>
      <c r="AR17" s="297"/>
      <c r="AS17" s="297"/>
      <c r="AT17" s="297"/>
      <c r="AU17" s="297"/>
      <c r="AV17" s="297"/>
      <c r="AW17" s="297"/>
      <c r="AX17" s="305"/>
      <c r="AY17" s="305"/>
      <c r="AZ17" s="305"/>
      <c r="BA17" s="280"/>
      <c r="BB17" s="280"/>
      <c r="BC17" s="280"/>
      <c r="BD17" s="280"/>
      <c r="BE17" s="280"/>
      <c r="BG17" s="439"/>
    </row>
    <row r="18" spans="1:59" ht="15.75" x14ac:dyDescent="0.25">
      <c r="A18" s="490">
        <v>9</v>
      </c>
      <c r="B18" s="310" t="s">
        <v>246</v>
      </c>
      <c r="C18" s="45" t="s">
        <v>3</v>
      </c>
      <c r="D18" s="307">
        <v>1</v>
      </c>
      <c r="E18" s="307" t="s">
        <v>3</v>
      </c>
      <c r="F18" s="308">
        <v>0</v>
      </c>
      <c r="G18" s="307">
        <v>1</v>
      </c>
      <c r="H18" s="307">
        <v>1</v>
      </c>
      <c r="I18" s="307">
        <v>1</v>
      </c>
      <c r="J18" s="311">
        <v>1</v>
      </c>
      <c r="K18" s="307" t="s">
        <v>3</v>
      </c>
      <c r="L18" s="307" t="s">
        <v>3</v>
      </c>
      <c r="M18" s="313">
        <f>SUM(AS96)</f>
        <v>180000</v>
      </c>
      <c r="N18" s="313">
        <f>SUM(AW96)</f>
        <v>7200</v>
      </c>
      <c r="O18" s="313">
        <f>SUM(BA96)</f>
        <v>7560</v>
      </c>
      <c r="P18" s="313">
        <f t="shared" ref="P18" si="17">SUM(F18+M18)</f>
        <v>180000</v>
      </c>
      <c r="Q18" s="313">
        <f t="shared" ref="Q18:R18" si="18">SUM(P18+N18)</f>
        <v>187200</v>
      </c>
      <c r="R18" s="313">
        <f t="shared" si="18"/>
        <v>194760</v>
      </c>
      <c r="S18" s="307" t="s">
        <v>110</v>
      </c>
      <c r="T18" s="279"/>
      <c r="U18" s="310" t="s">
        <v>246</v>
      </c>
      <c r="V18" s="45" t="s">
        <v>3</v>
      </c>
      <c r="W18" s="298"/>
      <c r="X18" s="298"/>
      <c r="Y18" s="298"/>
      <c r="Z18" s="298"/>
      <c r="AA18" s="298"/>
      <c r="AB18" s="298"/>
      <c r="AC18" s="298"/>
      <c r="AD18" s="309"/>
      <c r="AE18" s="309"/>
      <c r="AF18" s="298"/>
      <c r="AG18" s="298"/>
      <c r="AH18" s="309"/>
      <c r="AI18" s="309"/>
      <c r="AJ18" s="309"/>
      <c r="AK18" s="309"/>
      <c r="AL18" s="309"/>
      <c r="AM18" s="298"/>
      <c r="AN18" s="279"/>
      <c r="AO18" s="297"/>
      <c r="AP18" s="297"/>
      <c r="AQ18" s="297"/>
      <c r="AR18" s="297"/>
      <c r="AS18" s="297"/>
      <c r="AT18" s="297"/>
      <c r="AU18" s="297"/>
      <c r="AV18" s="297"/>
      <c r="AW18" s="297"/>
      <c r="AX18" s="305"/>
      <c r="AY18" s="305"/>
      <c r="AZ18" s="305"/>
      <c r="BA18" s="280"/>
      <c r="BB18" s="280"/>
      <c r="BC18" s="280"/>
      <c r="BD18" s="280"/>
      <c r="BE18" s="280"/>
      <c r="BG18" s="439"/>
    </row>
    <row r="19" spans="1:59" ht="15.75" x14ac:dyDescent="0.25">
      <c r="A19" s="490">
        <v>10</v>
      </c>
      <c r="B19" s="297" t="s">
        <v>6</v>
      </c>
      <c r="C19" s="45" t="s">
        <v>3</v>
      </c>
      <c r="D19" s="45">
        <v>1</v>
      </c>
      <c r="E19" s="45">
        <v>1</v>
      </c>
      <c r="F19" s="313">
        <f t="shared" ref="F19:F23" si="19">SUM(AA19)</f>
        <v>155880</v>
      </c>
      <c r="G19" s="307">
        <v>1</v>
      </c>
      <c r="H19" s="307">
        <v>1</v>
      </c>
      <c r="I19" s="307">
        <v>1</v>
      </c>
      <c r="J19" s="307" t="s">
        <v>3</v>
      </c>
      <c r="K19" s="307" t="s">
        <v>3</v>
      </c>
      <c r="L19" s="307" t="s">
        <v>3</v>
      </c>
      <c r="M19" s="313">
        <f t="shared" ref="M19:M20" si="20">SUM(AR19)</f>
        <v>6240</v>
      </c>
      <c r="N19" s="313">
        <f t="shared" ref="N19:N20" si="21">SUM(AV19)</f>
        <v>6600</v>
      </c>
      <c r="O19" s="313">
        <f t="shared" ref="O19:O20" si="22">SUM(AZ19)</f>
        <v>7560</v>
      </c>
      <c r="P19" s="313">
        <f>SUM(F19+M19)</f>
        <v>162120</v>
      </c>
      <c r="Q19" s="313">
        <f>SUM(P19+N19)</f>
        <v>168720</v>
      </c>
      <c r="R19" s="313">
        <f>SUM(Q19+O19)</f>
        <v>176280</v>
      </c>
      <c r="S19" s="308"/>
      <c r="T19" s="279"/>
      <c r="U19" s="297" t="s">
        <v>6</v>
      </c>
      <c r="V19" s="45" t="s">
        <v>3</v>
      </c>
      <c r="W19" s="298">
        <v>12990</v>
      </c>
      <c r="X19" s="298">
        <v>0</v>
      </c>
      <c r="Y19" s="298">
        <v>0</v>
      </c>
      <c r="Z19" s="299">
        <f t="shared" ref="Z19:Z24" si="23">SUM(W19:Y19)</f>
        <v>12990</v>
      </c>
      <c r="AA19" s="300">
        <f t="shared" si="3"/>
        <v>155880</v>
      </c>
      <c r="AB19" s="309"/>
      <c r="AC19" s="309"/>
      <c r="AD19" s="309"/>
      <c r="AE19" s="309"/>
      <c r="AF19" s="309"/>
      <c r="AG19" s="309"/>
      <c r="AH19" s="309"/>
      <c r="AI19" s="309"/>
      <c r="AJ19" s="309"/>
      <c r="AK19" s="309"/>
      <c r="AL19" s="309"/>
      <c r="AM19" s="309"/>
      <c r="AN19" s="279"/>
      <c r="AO19" s="301">
        <f>SUM(W19)</f>
        <v>12990</v>
      </c>
      <c r="AP19" s="312">
        <f>SUM(AO19*4/100)</f>
        <v>519.6</v>
      </c>
      <c r="AQ19" s="45">
        <v>520</v>
      </c>
      <c r="AR19" s="302">
        <f>SUM(AQ19*12)</f>
        <v>6240</v>
      </c>
      <c r="AS19" s="299">
        <f>SUM(AO19+AQ19)</f>
        <v>13510</v>
      </c>
      <c r="AT19" s="312">
        <f>SUM(AS19*4/100)</f>
        <v>540.4</v>
      </c>
      <c r="AU19" s="309">
        <v>550</v>
      </c>
      <c r="AV19" s="303">
        <f>SUM(AU19*12)</f>
        <v>6600</v>
      </c>
      <c r="AW19" s="299">
        <f>SUM(AS19+AU19)</f>
        <v>14060</v>
      </c>
      <c r="AX19" s="312">
        <f>SUM(AW19*4/100)</f>
        <v>562.4</v>
      </c>
      <c r="AY19" s="309">
        <v>630</v>
      </c>
      <c r="AZ19" s="304">
        <f>SUM(AY19*12)</f>
        <v>7560</v>
      </c>
      <c r="BA19" s="280"/>
      <c r="BB19" s="280"/>
      <c r="BC19" s="280"/>
      <c r="BD19" s="280"/>
      <c r="BE19" s="280"/>
      <c r="BG19" s="439"/>
    </row>
    <row r="20" spans="1:59" ht="15.75" x14ac:dyDescent="0.25">
      <c r="A20" s="490">
        <v>11</v>
      </c>
      <c r="B20" s="297" t="s">
        <v>7</v>
      </c>
      <c r="C20" s="45" t="s">
        <v>3</v>
      </c>
      <c r="D20" s="45">
        <v>1</v>
      </c>
      <c r="E20" s="45">
        <v>1</v>
      </c>
      <c r="F20" s="313">
        <f t="shared" si="19"/>
        <v>127560</v>
      </c>
      <c r="G20" s="307">
        <v>1</v>
      </c>
      <c r="H20" s="307">
        <v>1</v>
      </c>
      <c r="I20" s="307">
        <v>1</v>
      </c>
      <c r="J20" s="307" t="s">
        <v>3</v>
      </c>
      <c r="K20" s="307" t="s">
        <v>3</v>
      </c>
      <c r="L20" s="307" t="s">
        <v>3</v>
      </c>
      <c r="M20" s="313">
        <f t="shared" si="20"/>
        <v>5160</v>
      </c>
      <c r="N20" s="313">
        <f t="shared" si="21"/>
        <v>5400</v>
      </c>
      <c r="O20" s="313">
        <f t="shared" si="22"/>
        <v>5640</v>
      </c>
      <c r="P20" s="313">
        <f>SUM(F20+M20)</f>
        <v>132720</v>
      </c>
      <c r="Q20" s="313">
        <f>SUM(P20+N20)</f>
        <v>138120</v>
      </c>
      <c r="R20" s="313">
        <f>SUM(Q20+O20)</f>
        <v>143760</v>
      </c>
      <c r="S20" s="308"/>
      <c r="T20" s="279"/>
      <c r="U20" s="297" t="s">
        <v>7</v>
      </c>
      <c r="V20" s="45" t="s">
        <v>3</v>
      </c>
      <c r="W20" s="298">
        <v>10630</v>
      </c>
      <c r="X20" s="298">
        <v>0</v>
      </c>
      <c r="Y20" s="298">
        <v>0</v>
      </c>
      <c r="Z20" s="299">
        <f t="shared" si="23"/>
        <v>10630</v>
      </c>
      <c r="AA20" s="300">
        <f t="shared" si="3"/>
        <v>127560</v>
      </c>
      <c r="AB20" s="309"/>
      <c r="AC20" s="309"/>
      <c r="AD20" s="309"/>
      <c r="AE20" s="309"/>
      <c r="AF20" s="309"/>
      <c r="AG20" s="309"/>
      <c r="AH20" s="309"/>
      <c r="AI20" s="309"/>
      <c r="AJ20" s="309"/>
      <c r="AK20" s="309"/>
      <c r="AL20" s="309"/>
      <c r="AM20" s="309"/>
      <c r="AN20" s="279"/>
      <c r="AO20" s="301">
        <f>SUM(W20)</f>
        <v>10630</v>
      </c>
      <c r="AP20" s="312">
        <f>SUM(AO20*4/100)</f>
        <v>425.2</v>
      </c>
      <c r="AQ20" s="45">
        <v>430</v>
      </c>
      <c r="AR20" s="302">
        <f>SUM(AQ20*12)</f>
        <v>5160</v>
      </c>
      <c r="AS20" s="299">
        <f>SUM(AO20+AQ20)</f>
        <v>11060</v>
      </c>
      <c r="AT20" s="312">
        <f>SUM(AS20*4/100)</f>
        <v>442.4</v>
      </c>
      <c r="AU20" s="309">
        <v>450</v>
      </c>
      <c r="AV20" s="303">
        <f>SUM(AU20*12)</f>
        <v>5400</v>
      </c>
      <c r="AW20" s="299">
        <f>SUM(AS20+AU20)</f>
        <v>11510</v>
      </c>
      <c r="AX20" s="312">
        <f>SUM(AW20*4/100)</f>
        <v>460.4</v>
      </c>
      <c r="AY20" s="309">
        <v>470</v>
      </c>
      <c r="AZ20" s="304">
        <f>SUM(AY20*12)</f>
        <v>5640</v>
      </c>
      <c r="BA20" s="280"/>
      <c r="BB20" s="280"/>
      <c r="BC20" s="280"/>
      <c r="BD20" s="280"/>
      <c r="BE20" s="280"/>
      <c r="BG20" s="439"/>
    </row>
    <row r="21" spans="1:59" ht="15.75" x14ac:dyDescent="0.25">
      <c r="A21" s="490">
        <v>12</v>
      </c>
      <c r="B21" s="297" t="s">
        <v>8</v>
      </c>
      <c r="C21" s="45" t="s">
        <v>3</v>
      </c>
      <c r="D21" s="45">
        <v>1</v>
      </c>
      <c r="E21" s="45">
        <v>1</v>
      </c>
      <c r="F21" s="313">
        <f t="shared" si="19"/>
        <v>108000</v>
      </c>
      <c r="G21" s="307">
        <v>1</v>
      </c>
      <c r="H21" s="307">
        <v>1</v>
      </c>
      <c r="I21" s="307">
        <v>1</v>
      </c>
      <c r="J21" s="307" t="s">
        <v>3</v>
      </c>
      <c r="K21" s="307" t="s">
        <v>3</v>
      </c>
      <c r="L21" s="307" t="s">
        <v>3</v>
      </c>
      <c r="M21" s="308">
        <v>0</v>
      </c>
      <c r="N21" s="308">
        <v>0</v>
      </c>
      <c r="O21" s="308">
        <v>0</v>
      </c>
      <c r="P21" s="313">
        <f>SUM(F21)</f>
        <v>108000</v>
      </c>
      <c r="Q21" s="313">
        <f>SUM(F21)</f>
        <v>108000</v>
      </c>
      <c r="R21" s="313">
        <f>SUM(F21)</f>
        <v>108000</v>
      </c>
      <c r="S21" s="308"/>
      <c r="T21" s="279"/>
      <c r="U21" s="297" t="s">
        <v>8</v>
      </c>
      <c r="V21" s="45" t="s">
        <v>3</v>
      </c>
      <c r="W21" s="298">
        <v>9000</v>
      </c>
      <c r="X21" s="298">
        <v>0</v>
      </c>
      <c r="Y21" s="298">
        <v>0</v>
      </c>
      <c r="Z21" s="299">
        <f t="shared" si="23"/>
        <v>9000</v>
      </c>
      <c r="AA21" s="300">
        <f t="shared" si="3"/>
        <v>108000</v>
      </c>
      <c r="AB21" s="298"/>
      <c r="AC21" s="298"/>
      <c r="AD21" s="309"/>
      <c r="AE21" s="309"/>
      <c r="AF21" s="298"/>
      <c r="AG21" s="298"/>
      <c r="AH21" s="309"/>
      <c r="AI21" s="309"/>
      <c r="AJ21" s="309"/>
      <c r="AK21" s="309"/>
      <c r="AL21" s="309"/>
      <c r="AM21" s="298"/>
      <c r="AN21" s="279"/>
      <c r="AO21" s="45"/>
      <c r="AP21" s="45"/>
      <c r="AQ21" s="45"/>
      <c r="AR21" s="45"/>
      <c r="AS21" s="45"/>
      <c r="AT21" s="45"/>
      <c r="AU21" s="45"/>
      <c r="AV21" s="45"/>
      <c r="AW21" s="45"/>
      <c r="AX21" s="305"/>
      <c r="AY21" s="305"/>
      <c r="AZ21" s="305"/>
      <c r="BA21" s="280"/>
      <c r="BB21" s="280"/>
      <c r="BC21" s="280"/>
      <c r="BD21" s="280"/>
      <c r="BE21" s="280"/>
      <c r="BG21" s="439"/>
    </row>
    <row r="22" spans="1:59" ht="15.75" x14ac:dyDescent="0.25">
      <c r="A22" s="490">
        <v>13</v>
      </c>
      <c r="B22" s="297" t="s">
        <v>9</v>
      </c>
      <c r="C22" s="45" t="s">
        <v>3</v>
      </c>
      <c r="D22" s="45">
        <v>1</v>
      </c>
      <c r="E22" s="45">
        <v>1</v>
      </c>
      <c r="F22" s="313">
        <f t="shared" si="19"/>
        <v>108000</v>
      </c>
      <c r="G22" s="307">
        <v>1</v>
      </c>
      <c r="H22" s="307">
        <v>1</v>
      </c>
      <c r="I22" s="307">
        <v>1</v>
      </c>
      <c r="J22" s="307" t="s">
        <v>3</v>
      </c>
      <c r="K22" s="307" t="s">
        <v>3</v>
      </c>
      <c r="L22" s="307" t="s">
        <v>3</v>
      </c>
      <c r="M22" s="308">
        <v>0</v>
      </c>
      <c r="N22" s="308">
        <v>0</v>
      </c>
      <c r="O22" s="308">
        <v>0</v>
      </c>
      <c r="P22" s="313">
        <f>SUM(F22)</f>
        <v>108000</v>
      </c>
      <c r="Q22" s="313">
        <f>SUM(F22)</f>
        <v>108000</v>
      </c>
      <c r="R22" s="313">
        <f>SUM(F22)</f>
        <v>108000</v>
      </c>
      <c r="S22" s="307"/>
      <c r="T22" s="279"/>
      <c r="U22" s="297" t="s">
        <v>9</v>
      </c>
      <c r="V22" s="45" t="s">
        <v>3</v>
      </c>
      <c r="W22" s="298">
        <v>9000</v>
      </c>
      <c r="X22" s="298">
        <v>0</v>
      </c>
      <c r="Y22" s="298">
        <v>0</v>
      </c>
      <c r="Z22" s="299">
        <f t="shared" si="23"/>
        <v>9000</v>
      </c>
      <c r="AA22" s="300">
        <f t="shared" si="3"/>
        <v>108000</v>
      </c>
      <c r="AB22" s="298"/>
      <c r="AC22" s="298"/>
      <c r="AD22" s="309"/>
      <c r="AE22" s="309"/>
      <c r="AF22" s="298"/>
      <c r="AG22" s="298"/>
      <c r="AH22" s="309"/>
      <c r="AI22" s="309"/>
      <c r="AJ22" s="309"/>
      <c r="AK22" s="309"/>
      <c r="AL22" s="309"/>
      <c r="AM22" s="298"/>
      <c r="AN22" s="279"/>
      <c r="AO22" s="45"/>
      <c r="AP22" s="45"/>
      <c r="AQ22" s="45"/>
      <c r="AR22" s="45"/>
      <c r="AS22" s="45"/>
      <c r="AT22" s="45"/>
      <c r="AU22" s="45"/>
      <c r="AV22" s="45"/>
      <c r="AW22" s="45"/>
      <c r="AX22" s="305"/>
      <c r="AY22" s="305"/>
      <c r="AZ22" s="305"/>
      <c r="BA22" s="280"/>
      <c r="BB22" s="280"/>
      <c r="BC22" s="280"/>
      <c r="BD22" s="280"/>
      <c r="BE22" s="280"/>
      <c r="BG22" s="439"/>
    </row>
    <row r="23" spans="1:59" ht="15.75" x14ac:dyDescent="0.25">
      <c r="A23" s="490">
        <v>14</v>
      </c>
      <c r="B23" s="297" t="s">
        <v>10</v>
      </c>
      <c r="C23" s="45" t="s">
        <v>3</v>
      </c>
      <c r="D23" s="45">
        <v>1</v>
      </c>
      <c r="E23" s="45">
        <v>1</v>
      </c>
      <c r="F23" s="313">
        <f t="shared" si="19"/>
        <v>108000</v>
      </c>
      <c r="G23" s="307">
        <v>1</v>
      </c>
      <c r="H23" s="307">
        <v>1</v>
      </c>
      <c r="I23" s="307">
        <v>1</v>
      </c>
      <c r="J23" s="307" t="s">
        <v>3</v>
      </c>
      <c r="K23" s="307" t="s">
        <v>3</v>
      </c>
      <c r="L23" s="307" t="s">
        <v>3</v>
      </c>
      <c r="M23" s="308">
        <v>0</v>
      </c>
      <c r="N23" s="308">
        <v>0</v>
      </c>
      <c r="O23" s="308">
        <v>0</v>
      </c>
      <c r="P23" s="313">
        <f>SUM(F23)</f>
        <v>108000</v>
      </c>
      <c r="Q23" s="313">
        <f>SUM(F23)</f>
        <v>108000</v>
      </c>
      <c r="R23" s="313">
        <f>SUM(F23)</f>
        <v>108000</v>
      </c>
      <c r="S23" s="308"/>
      <c r="T23" s="279"/>
      <c r="U23" s="297" t="s">
        <v>10</v>
      </c>
      <c r="V23" s="45" t="s">
        <v>3</v>
      </c>
      <c r="W23" s="298">
        <v>9000</v>
      </c>
      <c r="X23" s="298">
        <v>0</v>
      </c>
      <c r="Y23" s="298">
        <v>0</v>
      </c>
      <c r="Z23" s="299">
        <f t="shared" si="23"/>
        <v>9000</v>
      </c>
      <c r="AA23" s="300">
        <f t="shared" si="3"/>
        <v>108000</v>
      </c>
      <c r="AB23" s="298"/>
      <c r="AC23" s="298"/>
      <c r="AD23" s="309"/>
      <c r="AE23" s="309"/>
      <c r="AF23" s="298"/>
      <c r="AG23" s="298"/>
      <c r="AH23" s="309"/>
      <c r="AI23" s="309"/>
      <c r="AJ23" s="309"/>
      <c r="AK23" s="309"/>
      <c r="AL23" s="309"/>
      <c r="AM23" s="298"/>
      <c r="AN23" s="279"/>
      <c r="AO23" s="45"/>
      <c r="AP23" s="45"/>
      <c r="AQ23" s="45"/>
      <c r="AR23" s="45"/>
      <c r="AS23" s="45"/>
      <c r="AT23" s="45"/>
      <c r="AU23" s="45"/>
      <c r="AV23" s="45"/>
      <c r="AW23" s="45"/>
      <c r="AX23" s="305"/>
      <c r="AY23" s="305"/>
      <c r="AZ23" s="305"/>
      <c r="BA23" s="280"/>
      <c r="BB23" s="280"/>
      <c r="BC23" s="280"/>
      <c r="BD23" s="280"/>
      <c r="BE23" s="280"/>
      <c r="BG23" s="439"/>
    </row>
    <row r="24" spans="1:59" ht="15.75" x14ac:dyDescent="0.25">
      <c r="A24" s="490">
        <v>15</v>
      </c>
      <c r="B24" s="297" t="s">
        <v>11</v>
      </c>
      <c r="C24" s="45" t="s">
        <v>3</v>
      </c>
      <c r="D24" s="45">
        <v>1</v>
      </c>
      <c r="E24" s="45">
        <v>1</v>
      </c>
      <c r="F24" s="313">
        <f>SUM(AS74)</f>
        <v>108000</v>
      </c>
      <c r="G24" s="307">
        <v>1</v>
      </c>
      <c r="H24" s="307">
        <v>1</v>
      </c>
      <c r="I24" s="307">
        <v>1</v>
      </c>
      <c r="J24" s="307" t="s">
        <v>3</v>
      </c>
      <c r="K24" s="307" t="s">
        <v>3</v>
      </c>
      <c r="L24" s="307" t="s">
        <v>3</v>
      </c>
      <c r="M24" s="308">
        <v>0</v>
      </c>
      <c r="N24" s="308">
        <v>0</v>
      </c>
      <c r="O24" s="308">
        <v>0</v>
      </c>
      <c r="P24" s="313">
        <f>SUM(F24)</f>
        <v>108000</v>
      </c>
      <c r="Q24" s="313">
        <f>SUM(F24)</f>
        <v>108000</v>
      </c>
      <c r="R24" s="313">
        <f>SUM(F24)</f>
        <v>108000</v>
      </c>
      <c r="S24" s="307" t="s">
        <v>55</v>
      </c>
      <c r="T24" s="279"/>
      <c r="U24" s="297" t="s">
        <v>11</v>
      </c>
      <c r="V24" s="45" t="s">
        <v>3</v>
      </c>
      <c r="W24" s="298">
        <v>9000</v>
      </c>
      <c r="X24" s="298">
        <v>0</v>
      </c>
      <c r="Y24" s="298">
        <v>0</v>
      </c>
      <c r="Z24" s="299">
        <f t="shared" si="23"/>
        <v>9000</v>
      </c>
      <c r="AA24" s="300">
        <f t="shared" si="3"/>
        <v>108000</v>
      </c>
      <c r="AB24" s="298"/>
      <c r="AC24" s="298"/>
      <c r="AD24" s="309"/>
      <c r="AE24" s="309"/>
      <c r="AF24" s="298"/>
      <c r="AG24" s="298"/>
      <c r="AH24" s="309"/>
      <c r="AI24" s="309"/>
      <c r="AJ24" s="309"/>
      <c r="AK24" s="309"/>
      <c r="AL24" s="309"/>
      <c r="AM24" s="298"/>
      <c r="AN24" s="279"/>
      <c r="AO24" s="45"/>
      <c r="AP24" s="45"/>
      <c r="AQ24" s="45"/>
      <c r="AR24" s="45"/>
      <c r="AS24" s="45"/>
      <c r="AT24" s="45"/>
      <c r="AU24" s="45"/>
      <c r="AV24" s="45"/>
      <c r="AW24" s="45"/>
      <c r="AX24" s="305"/>
      <c r="AY24" s="305"/>
      <c r="AZ24" s="305"/>
      <c r="BA24" s="280"/>
      <c r="BB24" s="280"/>
      <c r="BC24" s="280"/>
      <c r="BD24" s="280"/>
      <c r="BE24" s="280"/>
      <c r="BG24" s="439"/>
    </row>
    <row r="25" spans="1:59" ht="15.75" x14ac:dyDescent="0.25">
      <c r="A25" s="490"/>
      <c r="B25" s="306" t="s">
        <v>52</v>
      </c>
      <c r="C25" s="45"/>
      <c r="D25" s="45"/>
      <c r="E25" s="45"/>
      <c r="F25" s="313"/>
      <c r="G25" s="45"/>
      <c r="H25" s="45"/>
      <c r="I25" s="45"/>
      <c r="J25" s="45"/>
      <c r="K25" s="45"/>
      <c r="L25" s="45"/>
      <c r="M25" s="308"/>
      <c r="N25" s="308"/>
      <c r="O25" s="308"/>
      <c r="P25" s="313"/>
      <c r="Q25" s="313"/>
      <c r="R25" s="313"/>
      <c r="S25" s="297"/>
      <c r="T25" s="279"/>
      <c r="U25" s="306" t="s">
        <v>52</v>
      </c>
      <c r="V25" s="45"/>
      <c r="W25" s="298"/>
      <c r="X25" s="298"/>
      <c r="Y25" s="298"/>
      <c r="Z25" s="298"/>
      <c r="AA25" s="309"/>
      <c r="AB25" s="298"/>
      <c r="AC25" s="298"/>
      <c r="AD25" s="309"/>
      <c r="AE25" s="309"/>
      <c r="AF25" s="298"/>
      <c r="AG25" s="298"/>
      <c r="AH25" s="309"/>
      <c r="AI25" s="309"/>
      <c r="AJ25" s="309"/>
      <c r="AK25" s="309"/>
      <c r="AL25" s="309"/>
      <c r="AM25" s="298"/>
      <c r="AN25" s="279"/>
      <c r="AO25" s="45"/>
      <c r="AP25" s="45"/>
      <c r="AQ25" s="45"/>
      <c r="AR25" s="45"/>
      <c r="AS25" s="45"/>
      <c r="AT25" s="45"/>
      <c r="AU25" s="45"/>
      <c r="AV25" s="45"/>
      <c r="AW25" s="45"/>
      <c r="AX25" s="305"/>
      <c r="AY25" s="305"/>
      <c r="AZ25" s="305"/>
      <c r="BA25" s="280"/>
      <c r="BB25" s="280"/>
      <c r="BC25" s="280"/>
      <c r="BD25" s="280"/>
      <c r="BE25" s="280"/>
      <c r="BG25" s="439"/>
    </row>
    <row r="26" spans="1:59" ht="15.75" x14ac:dyDescent="0.25">
      <c r="A26" s="491">
        <v>16</v>
      </c>
      <c r="B26" s="492" t="s">
        <v>53</v>
      </c>
      <c r="C26" s="493" t="s">
        <v>76</v>
      </c>
      <c r="D26" s="493">
        <v>2</v>
      </c>
      <c r="E26" s="493">
        <v>2</v>
      </c>
      <c r="F26" s="494"/>
      <c r="G26" s="493"/>
      <c r="H26" s="493"/>
      <c r="I26" s="493"/>
      <c r="J26" s="493"/>
      <c r="K26" s="493"/>
      <c r="L26" s="493"/>
      <c r="M26" s="494"/>
      <c r="N26" s="494"/>
      <c r="O26" s="494"/>
      <c r="P26" s="494"/>
      <c r="Q26" s="494"/>
      <c r="R26" s="494"/>
      <c r="S26" s="492"/>
      <c r="T26" s="279"/>
      <c r="U26" s="492" t="s">
        <v>53</v>
      </c>
      <c r="V26" s="493" t="s">
        <v>76</v>
      </c>
      <c r="W26" s="495"/>
      <c r="X26" s="495"/>
      <c r="Y26" s="495"/>
      <c r="Z26" s="495"/>
      <c r="AA26" s="495"/>
      <c r="AB26" s="495"/>
      <c r="AC26" s="495"/>
      <c r="AD26" s="495"/>
      <c r="AE26" s="495"/>
      <c r="AF26" s="495"/>
      <c r="AG26" s="495"/>
      <c r="AH26" s="495"/>
      <c r="AI26" s="495"/>
      <c r="AJ26" s="495"/>
      <c r="AK26" s="495"/>
      <c r="AL26" s="495"/>
      <c r="AM26" s="495"/>
      <c r="AN26" s="315"/>
      <c r="AO26" s="493"/>
      <c r="AP26" s="493"/>
      <c r="AQ26" s="493"/>
      <c r="AR26" s="493"/>
      <c r="AS26" s="493"/>
      <c r="AT26" s="493"/>
      <c r="AU26" s="493"/>
      <c r="AV26" s="493"/>
      <c r="AW26" s="493"/>
      <c r="AX26" s="496"/>
      <c r="AY26" s="496"/>
      <c r="AZ26" s="496"/>
      <c r="BA26" s="280"/>
      <c r="BB26" s="280"/>
      <c r="BC26" s="280"/>
      <c r="BD26" s="280"/>
      <c r="BE26" s="280"/>
      <c r="BG26" s="439"/>
    </row>
    <row r="27" spans="1:59" ht="15.75" x14ac:dyDescent="0.25">
      <c r="A27" s="491">
        <v>17</v>
      </c>
      <c r="B27" s="492" t="s">
        <v>54</v>
      </c>
      <c r="C27" s="493" t="s">
        <v>3</v>
      </c>
      <c r="D27" s="493">
        <v>1</v>
      </c>
      <c r="E27" s="493">
        <v>1</v>
      </c>
      <c r="F27" s="494"/>
      <c r="G27" s="493"/>
      <c r="H27" s="493"/>
      <c r="I27" s="493"/>
      <c r="J27" s="495"/>
      <c r="K27" s="495"/>
      <c r="L27" s="495"/>
      <c r="M27" s="494"/>
      <c r="N27" s="494"/>
      <c r="O27" s="494"/>
      <c r="P27" s="494"/>
      <c r="Q27" s="494"/>
      <c r="R27" s="494"/>
      <c r="S27" s="492"/>
      <c r="T27" s="279"/>
      <c r="U27" s="492" t="s">
        <v>54</v>
      </c>
      <c r="V27" s="493" t="s">
        <v>3</v>
      </c>
      <c r="W27" s="495"/>
      <c r="X27" s="495"/>
      <c r="Y27" s="495"/>
      <c r="Z27" s="495"/>
      <c r="AA27" s="495"/>
      <c r="AB27" s="495"/>
      <c r="AC27" s="495"/>
      <c r="AD27" s="495"/>
      <c r="AE27" s="495"/>
      <c r="AF27" s="495"/>
      <c r="AG27" s="495"/>
      <c r="AH27" s="495"/>
      <c r="AI27" s="495"/>
      <c r="AJ27" s="495"/>
      <c r="AK27" s="495"/>
      <c r="AL27" s="495"/>
      <c r="AM27" s="495"/>
      <c r="AN27" s="315"/>
      <c r="AO27" s="495"/>
      <c r="AP27" s="497"/>
      <c r="AQ27" s="493"/>
      <c r="AR27" s="495"/>
      <c r="AS27" s="495"/>
      <c r="AT27" s="497"/>
      <c r="AU27" s="495"/>
      <c r="AV27" s="495"/>
      <c r="AW27" s="495"/>
      <c r="AX27" s="497"/>
      <c r="AY27" s="495"/>
      <c r="AZ27" s="495"/>
      <c r="BA27" s="280"/>
      <c r="BB27" s="280"/>
      <c r="BC27" s="280"/>
      <c r="BD27" s="280"/>
      <c r="BE27" s="280"/>
      <c r="BG27" s="439"/>
    </row>
    <row r="28" spans="1:59" ht="15.75" x14ac:dyDescent="0.25">
      <c r="A28" s="490"/>
      <c r="B28" s="306" t="s">
        <v>103</v>
      </c>
      <c r="C28" s="307"/>
      <c r="D28" s="307"/>
      <c r="E28" s="307"/>
      <c r="F28" s="308"/>
      <c r="G28" s="308"/>
      <c r="H28" s="308"/>
      <c r="I28" s="308"/>
      <c r="J28" s="308"/>
      <c r="K28" s="308"/>
      <c r="L28" s="308"/>
      <c r="M28" s="308"/>
      <c r="N28" s="308"/>
      <c r="O28" s="308"/>
      <c r="P28" s="308"/>
      <c r="Q28" s="308"/>
      <c r="R28" s="308"/>
      <c r="S28" s="308"/>
      <c r="T28" s="279"/>
      <c r="U28" s="306" t="s">
        <v>103</v>
      </c>
      <c r="V28" s="307"/>
      <c r="W28" s="298"/>
      <c r="X28" s="298"/>
      <c r="Y28" s="298"/>
      <c r="Z28" s="298"/>
      <c r="AA28" s="309"/>
      <c r="AB28" s="298"/>
      <c r="AC28" s="298"/>
      <c r="AD28" s="309"/>
      <c r="AE28" s="309"/>
      <c r="AF28" s="298"/>
      <c r="AG28" s="298"/>
      <c r="AH28" s="309"/>
      <c r="AI28" s="309"/>
      <c r="AJ28" s="309"/>
      <c r="AK28" s="309"/>
      <c r="AL28" s="309"/>
      <c r="AM28" s="298"/>
      <c r="AN28" s="279"/>
      <c r="AO28" s="45"/>
      <c r="AP28" s="45"/>
      <c r="AQ28" s="45"/>
      <c r="AR28" s="45"/>
      <c r="AS28" s="45"/>
      <c r="AT28" s="45"/>
      <c r="AU28" s="45"/>
      <c r="AV28" s="45"/>
      <c r="AW28" s="45"/>
      <c r="AX28" s="305"/>
      <c r="AY28" s="305"/>
      <c r="AZ28" s="305"/>
      <c r="BA28" s="280"/>
      <c r="BB28" s="280"/>
      <c r="BC28" s="280"/>
      <c r="BD28" s="280"/>
      <c r="BE28" s="280"/>
      <c r="BG28" s="439"/>
    </row>
    <row r="29" spans="1:59" ht="15.75" x14ac:dyDescent="0.25">
      <c r="A29" s="490">
        <v>18</v>
      </c>
      <c r="B29" s="477" t="s">
        <v>82</v>
      </c>
      <c r="C29" s="307" t="s">
        <v>65</v>
      </c>
      <c r="D29" s="307">
        <v>1</v>
      </c>
      <c r="E29" s="307">
        <v>1</v>
      </c>
      <c r="F29" s="313">
        <f>SUM(AE73)</f>
        <v>435600</v>
      </c>
      <c r="G29" s="307">
        <v>1</v>
      </c>
      <c r="H29" s="307">
        <v>1</v>
      </c>
      <c r="I29" s="307">
        <v>1</v>
      </c>
      <c r="J29" s="309" t="s">
        <v>3</v>
      </c>
      <c r="K29" s="309" t="s">
        <v>3</v>
      </c>
      <c r="L29" s="309" t="s">
        <v>3</v>
      </c>
      <c r="M29" s="313">
        <f>SUM(AM73)</f>
        <v>13620</v>
      </c>
      <c r="N29" s="313">
        <f>SUM(AM73)</f>
        <v>13620</v>
      </c>
      <c r="O29" s="313">
        <f>SUM(AM73)</f>
        <v>13620</v>
      </c>
      <c r="P29" s="313">
        <f>SUM(F29+M29)</f>
        <v>449220</v>
      </c>
      <c r="Q29" s="313">
        <f>SUM(P29+N29)</f>
        <v>462840</v>
      </c>
      <c r="R29" s="313">
        <f>SUM(Q29+O29)</f>
        <v>476460</v>
      </c>
      <c r="S29" s="307" t="s">
        <v>55</v>
      </c>
      <c r="T29" s="279"/>
      <c r="U29" s="310" t="s">
        <v>82</v>
      </c>
      <c r="V29" s="307" t="s">
        <v>65</v>
      </c>
      <c r="W29" s="298"/>
      <c r="X29" s="298"/>
      <c r="Y29" s="298"/>
      <c r="Z29" s="298"/>
      <c r="AA29" s="309"/>
      <c r="AB29" s="298"/>
      <c r="AC29" s="298"/>
      <c r="AD29" s="309"/>
      <c r="AE29" s="309"/>
      <c r="AF29" s="298"/>
      <c r="AG29" s="298"/>
      <c r="AH29" s="309"/>
      <c r="AI29" s="309"/>
      <c r="AJ29" s="309"/>
      <c r="AK29" s="309"/>
      <c r="AL29" s="309"/>
      <c r="AM29" s="298"/>
      <c r="AN29" s="279"/>
      <c r="AO29" s="45"/>
      <c r="AP29" s="45"/>
      <c r="AQ29" s="45"/>
      <c r="AR29" s="45"/>
      <c r="AS29" s="45"/>
      <c r="AT29" s="45"/>
      <c r="AU29" s="45"/>
      <c r="AV29" s="45"/>
      <c r="AW29" s="45"/>
      <c r="AX29" s="305"/>
      <c r="AY29" s="305"/>
      <c r="AZ29" s="305"/>
      <c r="BA29" s="280"/>
      <c r="BB29" s="280"/>
      <c r="BC29" s="280"/>
      <c r="BD29" s="280"/>
      <c r="BE29" s="280"/>
      <c r="BG29" s="439"/>
    </row>
    <row r="30" spans="1:59" ht="15.75" x14ac:dyDescent="0.25">
      <c r="A30" s="490">
        <v>19</v>
      </c>
      <c r="B30" s="477" t="s">
        <v>36</v>
      </c>
      <c r="C30" s="307" t="s">
        <v>233</v>
      </c>
      <c r="D30" s="307">
        <v>1</v>
      </c>
      <c r="E30" s="307" t="s">
        <v>3</v>
      </c>
      <c r="F30" s="308">
        <v>0</v>
      </c>
      <c r="G30" s="307">
        <v>1</v>
      </c>
      <c r="H30" s="307">
        <v>1</v>
      </c>
      <c r="I30" s="307">
        <v>1</v>
      </c>
      <c r="J30" s="311">
        <v>1</v>
      </c>
      <c r="K30" s="307" t="s">
        <v>3</v>
      </c>
      <c r="L30" s="307" t="s">
        <v>3</v>
      </c>
      <c r="M30" s="313">
        <f>SUM(AE96)</f>
        <v>355320</v>
      </c>
      <c r="N30" s="313">
        <f>SUM(AM96)</f>
        <v>12000</v>
      </c>
      <c r="O30" s="313">
        <f>SUM(AM96)</f>
        <v>12000</v>
      </c>
      <c r="P30" s="313">
        <f>SUM(F30+M30)</f>
        <v>355320</v>
      </c>
      <c r="Q30" s="313">
        <f>SUM(P30+N30)</f>
        <v>367320</v>
      </c>
      <c r="R30" s="313">
        <f>SUM(Q30+O30)</f>
        <v>379320</v>
      </c>
      <c r="S30" s="307" t="s">
        <v>110</v>
      </c>
      <c r="T30" s="279"/>
      <c r="U30" s="310" t="s">
        <v>36</v>
      </c>
      <c r="V30" s="45" t="s">
        <v>233</v>
      </c>
      <c r="W30" s="298"/>
      <c r="X30" s="298"/>
      <c r="Y30" s="298"/>
      <c r="Z30" s="298"/>
      <c r="AA30" s="309"/>
      <c r="AB30" s="298"/>
      <c r="AC30" s="298"/>
      <c r="AD30" s="309"/>
      <c r="AE30" s="309"/>
      <c r="AF30" s="298"/>
      <c r="AG30" s="298"/>
      <c r="AH30" s="309"/>
      <c r="AI30" s="309"/>
      <c r="AJ30" s="309"/>
      <c r="AK30" s="309"/>
      <c r="AL30" s="309"/>
      <c r="AM30" s="298"/>
      <c r="AN30" s="279"/>
      <c r="AO30" s="45"/>
      <c r="AP30" s="45"/>
      <c r="AQ30" s="45"/>
      <c r="AR30" s="45"/>
      <c r="AS30" s="45"/>
      <c r="AT30" s="45"/>
      <c r="AU30" s="45"/>
      <c r="AV30" s="45"/>
      <c r="AW30" s="45"/>
      <c r="AX30" s="305"/>
      <c r="AY30" s="305"/>
      <c r="AZ30" s="305"/>
      <c r="BA30" s="280"/>
      <c r="BB30" s="280"/>
      <c r="BC30" s="280"/>
      <c r="BD30" s="280"/>
      <c r="BE30" s="280"/>
      <c r="BG30" s="439"/>
    </row>
    <row r="31" spans="1:59" ht="15.75" x14ac:dyDescent="0.25">
      <c r="A31" s="527">
        <v>20</v>
      </c>
      <c r="B31" s="449" t="s">
        <v>70</v>
      </c>
      <c r="C31" s="472" t="s">
        <v>72</v>
      </c>
      <c r="D31" s="472">
        <v>1</v>
      </c>
      <c r="E31" s="472">
        <v>1</v>
      </c>
      <c r="F31" s="421">
        <f>SUM(AA31)</f>
        <v>324360</v>
      </c>
      <c r="G31" s="472">
        <v>1</v>
      </c>
      <c r="H31" s="472">
        <v>1</v>
      </c>
      <c r="I31" s="472">
        <v>1</v>
      </c>
      <c r="J31" s="472" t="s">
        <v>3</v>
      </c>
      <c r="K31" s="472" t="s">
        <v>3</v>
      </c>
      <c r="L31" s="472" t="s">
        <v>3</v>
      </c>
      <c r="M31" s="421">
        <f>SUM(AE31)</f>
        <v>11160</v>
      </c>
      <c r="N31" s="421">
        <f>SUM(AI31)</f>
        <v>11040</v>
      </c>
      <c r="O31" s="421">
        <f>SUM(AM31)</f>
        <v>11160</v>
      </c>
      <c r="P31" s="421">
        <f>SUM(F31+M31)</f>
        <v>335520</v>
      </c>
      <c r="Q31" s="421">
        <f t="shared" ref="Q31:R40" si="24">SUM(P31+N31)</f>
        <v>346560</v>
      </c>
      <c r="R31" s="421">
        <f t="shared" si="24"/>
        <v>357720</v>
      </c>
      <c r="S31" s="449"/>
      <c r="T31" s="279"/>
      <c r="U31" s="324" t="s">
        <v>70</v>
      </c>
      <c r="V31" s="326" t="s">
        <v>72</v>
      </c>
      <c r="W31" s="375">
        <v>27030</v>
      </c>
      <c r="X31" s="375">
        <v>0</v>
      </c>
      <c r="Y31" s="375">
        <v>0</v>
      </c>
      <c r="Z31" s="528">
        <f t="shared" ref="Z31:Z40" si="25">SUM(W31:Y31)</f>
        <v>27030</v>
      </c>
      <c r="AA31" s="529">
        <f t="shared" ref="AA31:AA40" si="26">SUM(Z31*12)</f>
        <v>324360</v>
      </c>
      <c r="AB31" s="530">
        <f t="shared" ref="AB31:AB40" si="27">SUM(W31)</f>
        <v>27030</v>
      </c>
      <c r="AC31" s="375">
        <v>27960</v>
      </c>
      <c r="AD31" s="528">
        <f t="shared" ref="AD31:AD40" si="28">SUM(AC31-AB31)</f>
        <v>930</v>
      </c>
      <c r="AE31" s="531">
        <f t="shared" ref="AE31:AE40" si="29">SUM(AD31*12)</f>
        <v>11160</v>
      </c>
      <c r="AF31" s="530">
        <f t="shared" ref="AF31:AF40" si="30">SUM(AC31)</f>
        <v>27960</v>
      </c>
      <c r="AG31" s="375">
        <v>28880</v>
      </c>
      <c r="AH31" s="528">
        <f t="shared" ref="AH31:AH40" si="31">SUM(AG31-AF31)</f>
        <v>920</v>
      </c>
      <c r="AI31" s="532">
        <f t="shared" ref="AI31:AI40" si="32">SUM(AH31*12)</f>
        <v>11040</v>
      </c>
      <c r="AJ31" s="530">
        <f t="shared" ref="AJ31:AJ40" si="33">SUM(AG31)</f>
        <v>28880</v>
      </c>
      <c r="AK31" s="375">
        <v>29810</v>
      </c>
      <c r="AL31" s="528">
        <f>SUM(AK31-AJ31)</f>
        <v>930</v>
      </c>
      <c r="AM31" s="533">
        <f>SUM(AL31*12)</f>
        <v>11160</v>
      </c>
      <c r="AN31" s="279"/>
      <c r="AO31" s="326"/>
      <c r="AP31" s="326"/>
      <c r="AQ31" s="326"/>
      <c r="AR31" s="326"/>
      <c r="AS31" s="326"/>
      <c r="AT31" s="326"/>
      <c r="AU31" s="326"/>
      <c r="AV31" s="326"/>
      <c r="AW31" s="326"/>
      <c r="AX31" s="327"/>
      <c r="AY31" s="327"/>
      <c r="AZ31" s="327"/>
      <c r="BA31" s="280"/>
      <c r="BB31" s="280"/>
      <c r="BC31" s="280"/>
      <c r="BD31" s="280"/>
      <c r="BE31" s="280"/>
      <c r="BG31" s="439"/>
    </row>
    <row r="32" spans="1:59" s="526" customFormat="1" ht="15.75" x14ac:dyDescent="0.25">
      <c r="A32" s="522"/>
      <c r="B32" s="365"/>
      <c r="C32" s="382"/>
      <c r="D32" s="382"/>
      <c r="E32" s="382"/>
      <c r="F32" s="428"/>
      <c r="G32" s="382"/>
      <c r="H32" s="382"/>
      <c r="I32" s="382"/>
      <c r="J32" s="382"/>
      <c r="K32" s="382"/>
      <c r="L32" s="382"/>
      <c r="M32" s="428"/>
      <c r="N32" s="428"/>
      <c r="O32" s="428"/>
      <c r="P32" s="428"/>
      <c r="Q32" s="428"/>
      <c r="R32" s="428"/>
      <c r="S32" s="365"/>
      <c r="T32" s="511"/>
      <c r="U32" s="511"/>
      <c r="V32" s="465"/>
      <c r="W32" s="523"/>
      <c r="X32" s="523"/>
      <c r="Y32" s="523"/>
      <c r="Z32" s="383"/>
      <c r="AA32" s="383"/>
      <c r="AB32" s="383"/>
      <c r="AC32" s="383"/>
      <c r="AD32" s="383"/>
      <c r="AE32" s="383"/>
      <c r="AF32" s="383"/>
      <c r="AG32" s="383"/>
      <c r="AH32" s="383"/>
      <c r="AI32" s="383"/>
      <c r="AJ32" s="383"/>
      <c r="AK32" s="383"/>
      <c r="AL32" s="383"/>
      <c r="AM32" s="383"/>
      <c r="AN32" s="511"/>
      <c r="AO32" s="465"/>
      <c r="AP32" s="465"/>
      <c r="AQ32" s="465"/>
      <c r="AR32" s="465"/>
      <c r="AS32" s="465"/>
      <c r="AT32" s="465"/>
      <c r="AU32" s="465"/>
      <c r="AV32" s="465"/>
      <c r="AW32" s="465"/>
      <c r="AX32" s="524"/>
      <c r="AY32" s="524"/>
      <c r="AZ32" s="524"/>
      <c r="BA32" s="525"/>
      <c r="BB32" s="525"/>
      <c r="BC32" s="525"/>
      <c r="BD32" s="525"/>
      <c r="BE32" s="525"/>
      <c r="BG32" s="439"/>
    </row>
    <row r="33" spans="1:59" s="526" customFormat="1" ht="15.75" x14ac:dyDescent="0.25">
      <c r="A33" s="751" t="s">
        <v>193</v>
      </c>
      <c r="B33" s="751"/>
      <c r="C33" s="751"/>
      <c r="D33" s="751"/>
      <c r="E33" s="751"/>
      <c r="F33" s="751"/>
      <c r="G33" s="751"/>
      <c r="H33" s="751"/>
      <c r="I33" s="751"/>
      <c r="J33" s="751"/>
      <c r="K33" s="751"/>
      <c r="L33" s="751"/>
      <c r="M33" s="751"/>
      <c r="N33" s="751"/>
      <c r="O33" s="751"/>
      <c r="P33" s="751"/>
      <c r="Q33" s="751"/>
      <c r="R33" s="751"/>
      <c r="S33" s="751"/>
      <c r="T33" s="511"/>
      <c r="U33" s="511"/>
      <c r="V33" s="465"/>
      <c r="W33" s="523"/>
      <c r="X33" s="523"/>
      <c r="Y33" s="523"/>
      <c r="Z33" s="383"/>
      <c r="AA33" s="383"/>
      <c r="AB33" s="383"/>
      <c r="AC33" s="383"/>
      <c r="AD33" s="383"/>
      <c r="AE33" s="383"/>
      <c r="AF33" s="383"/>
      <c r="AG33" s="383"/>
      <c r="AH33" s="383"/>
      <c r="AI33" s="383"/>
      <c r="AJ33" s="383"/>
      <c r="AK33" s="383"/>
      <c r="AL33" s="383"/>
      <c r="AM33" s="383"/>
      <c r="AN33" s="511"/>
      <c r="AO33" s="465"/>
      <c r="AP33" s="465"/>
      <c r="AQ33" s="465"/>
      <c r="AR33" s="465"/>
      <c r="AS33" s="465"/>
      <c r="AT33" s="465"/>
      <c r="AU33" s="465"/>
      <c r="AV33" s="465"/>
      <c r="AW33" s="465"/>
      <c r="AX33" s="524"/>
      <c r="AY33" s="524"/>
      <c r="AZ33" s="524"/>
      <c r="BA33" s="525"/>
      <c r="BB33" s="525"/>
      <c r="BC33" s="525"/>
      <c r="BD33" s="525"/>
      <c r="BE33" s="525"/>
      <c r="BG33" s="439"/>
    </row>
    <row r="34" spans="1:59" s="526" customFormat="1" ht="15.75" x14ac:dyDescent="0.25">
      <c r="A34" s="522"/>
      <c r="B34" s="365"/>
      <c r="C34" s="382"/>
      <c r="D34" s="382"/>
      <c r="E34" s="382"/>
      <c r="F34" s="428"/>
      <c r="G34" s="382"/>
      <c r="H34" s="382"/>
      <c r="I34" s="382"/>
      <c r="J34" s="382"/>
      <c r="K34" s="382"/>
      <c r="L34" s="382"/>
      <c r="M34" s="428"/>
      <c r="N34" s="428"/>
      <c r="O34" s="428"/>
      <c r="P34" s="428"/>
      <c r="Q34" s="428"/>
      <c r="R34" s="428"/>
      <c r="S34" s="365"/>
      <c r="T34" s="511"/>
      <c r="U34" s="511"/>
      <c r="V34" s="465"/>
      <c r="W34" s="523"/>
      <c r="X34" s="523"/>
      <c r="Y34" s="523"/>
      <c r="Z34" s="383"/>
      <c r="AA34" s="383"/>
      <c r="AB34" s="383"/>
      <c r="AC34" s="383"/>
      <c r="AD34" s="383"/>
      <c r="AE34" s="383"/>
      <c r="AF34" s="383"/>
      <c r="AG34" s="383"/>
      <c r="AH34" s="383"/>
      <c r="AI34" s="383"/>
      <c r="AJ34" s="383"/>
      <c r="AK34" s="383"/>
      <c r="AL34" s="383"/>
      <c r="AM34" s="383"/>
      <c r="AN34" s="511"/>
      <c r="AO34" s="465"/>
      <c r="AP34" s="465"/>
      <c r="AQ34" s="465"/>
      <c r="AR34" s="465"/>
      <c r="AS34" s="465"/>
      <c r="AT34" s="465"/>
      <c r="AU34" s="465"/>
      <c r="AV34" s="465"/>
      <c r="AW34" s="465"/>
      <c r="AX34" s="524"/>
      <c r="AY34" s="524"/>
      <c r="AZ34" s="524"/>
      <c r="BA34" s="525"/>
      <c r="BB34" s="525"/>
      <c r="BC34" s="525"/>
      <c r="BD34" s="525"/>
      <c r="BE34" s="525"/>
      <c r="BG34" s="439"/>
    </row>
    <row r="35" spans="1:59" s="526" customFormat="1" ht="15.75" x14ac:dyDescent="0.25">
      <c r="A35" s="722" t="s">
        <v>17</v>
      </c>
      <c r="B35" s="722" t="s">
        <v>18</v>
      </c>
      <c r="C35" s="278"/>
      <c r="D35" s="278"/>
      <c r="E35" s="728" t="s">
        <v>21</v>
      </c>
      <c r="F35" s="729"/>
      <c r="G35" s="728" t="s">
        <v>41</v>
      </c>
      <c r="H35" s="730"/>
      <c r="I35" s="729"/>
      <c r="J35" s="728" t="s">
        <v>25</v>
      </c>
      <c r="K35" s="730"/>
      <c r="L35" s="729"/>
      <c r="M35" s="728" t="s">
        <v>26</v>
      </c>
      <c r="N35" s="730"/>
      <c r="O35" s="729"/>
      <c r="P35" s="728"/>
      <c r="Q35" s="730"/>
      <c r="R35" s="730"/>
      <c r="S35" s="722" t="s">
        <v>1</v>
      </c>
      <c r="T35" s="511"/>
      <c r="U35" s="511"/>
      <c r="V35" s="465"/>
      <c r="W35" s="523"/>
      <c r="X35" s="523"/>
      <c r="Y35" s="523"/>
      <c r="Z35" s="383"/>
      <c r="AA35" s="383"/>
      <c r="AB35" s="383"/>
      <c r="AC35" s="383"/>
      <c r="AD35" s="383"/>
      <c r="AE35" s="383"/>
      <c r="AF35" s="383"/>
      <c r="AG35" s="383"/>
      <c r="AH35" s="383"/>
      <c r="AI35" s="383"/>
      <c r="AJ35" s="383"/>
      <c r="AK35" s="383"/>
      <c r="AL35" s="383"/>
      <c r="AM35" s="383"/>
      <c r="AN35" s="511"/>
      <c r="AO35" s="465"/>
      <c r="AP35" s="465"/>
      <c r="AQ35" s="465"/>
      <c r="AR35" s="465"/>
      <c r="AS35" s="465"/>
      <c r="AT35" s="465"/>
      <c r="AU35" s="465"/>
      <c r="AV35" s="465"/>
      <c r="AW35" s="465"/>
      <c r="AX35" s="524"/>
      <c r="AY35" s="524"/>
      <c r="AZ35" s="524"/>
      <c r="BA35" s="525"/>
      <c r="BB35" s="525"/>
      <c r="BC35" s="525"/>
      <c r="BD35" s="525"/>
      <c r="BE35" s="525"/>
      <c r="BG35" s="439"/>
    </row>
    <row r="36" spans="1:59" s="526" customFormat="1" ht="15.75" x14ac:dyDescent="0.25">
      <c r="A36" s="723"/>
      <c r="B36" s="723"/>
      <c r="C36" s="281" t="s">
        <v>19</v>
      </c>
      <c r="D36" s="281" t="s">
        <v>21</v>
      </c>
      <c r="E36" s="731" t="s">
        <v>42</v>
      </c>
      <c r="F36" s="732"/>
      <c r="G36" s="731" t="s">
        <v>40</v>
      </c>
      <c r="H36" s="733"/>
      <c r="I36" s="732"/>
      <c r="J36" s="731" t="s">
        <v>2</v>
      </c>
      <c r="K36" s="733"/>
      <c r="L36" s="732"/>
      <c r="M36" s="731" t="s">
        <v>27</v>
      </c>
      <c r="N36" s="733"/>
      <c r="O36" s="732"/>
      <c r="P36" s="731" t="s">
        <v>28</v>
      </c>
      <c r="Q36" s="733"/>
      <c r="R36" s="732"/>
      <c r="S36" s="723"/>
      <c r="T36" s="511"/>
      <c r="U36" s="722" t="s">
        <v>20</v>
      </c>
      <c r="V36" s="537" t="s">
        <v>19</v>
      </c>
      <c r="W36" s="665" t="s">
        <v>138</v>
      </c>
      <c r="X36" s="666"/>
      <c r="Y36" s="666"/>
      <c r="Z36" s="666"/>
      <c r="AA36" s="714"/>
      <c r="AB36" s="665" t="s">
        <v>185</v>
      </c>
      <c r="AC36" s="666"/>
      <c r="AD36" s="666"/>
      <c r="AE36" s="666"/>
      <c r="AF36" s="666"/>
      <c r="AG36" s="666"/>
      <c r="AH36" s="666"/>
      <c r="AI36" s="666"/>
      <c r="AJ36" s="666"/>
      <c r="AK36" s="666"/>
      <c r="AL36" s="666"/>
      <c r="AM36" s="714"/>
      <c r="AN36" s="279"/>
      <c r="AO36" s="707" t="s">
        <v>186</v>
      </c>
      <c r="AP36" s="707"/>
      <c r="AQ36" s="707"/>
      <c r="AR36" s="707"/>
      <c r="AS36" s="707"/>
      <c r="AT36" s="707"/>
      <c r="AU36" s="707"/>
      <c r="AV36" s="707"/>
      <c r="AW36" s="707"/>
      <c r="AX36" s="707"/>
      <c r="AY36" s="707"/>
      <c r="AZ36" s="707"/>
      <c r="BA36" s="525"/>
      <c r="BB36" s="525"/>
      <c r="BC36" s="525"/>
      <c r="BD36" s="525"/>
      <c r="BE36" s="525"/>
      <c r="BG36" s="439"/>
    </row>
    <row r="37" spans="1:59" s="526" customFormat="1" ht="15.75" x14ac:dyDescent="0.25">
      <c r="A37" s="723"/>
      <c r="B37" s="723"/>
      <c r="C37" s="281" t="s">
        <v>20</v>
      </c>
      <c r="D37" s="281" t="s">
        <v>22</v>
      </c>
      <c r="E37" s="734" t="s">
        <v>39</v>
      </c>
      <c r="F37" s="735"/>
      <c r="G37" s="734" t="s">
        <v>232</v>
      </c>
      <c r="H37" s="736"/>
      <c r="I37" s="735"/>
      <c r="J37" s="734"/>
      <c r="K37" s="736"/>
      <c r="L37" s="735"/>
      <c r="M37" s="734"/>
      <c r="N37" s="736"/>
      <c r="O37" s="735"/>
      <c r="P37" s="734"/>
      <c r="Q37" s="736"/>
      <c r="R37" s="736"/>
      <c r="S37" s="723"/>
      <c r="T37" s="511"/>
      <c r="U37" s="723"/>
      <c r="V37" s="538" t="s">
        <v>20</v>
      </c>
      <c r="W37" s="537" t="s">
        <v>38</v>
      </c>
      <c r="X37" s="281" t="s">
        <v>51</v>
      </c>
      <c r="Y37" s="282" t="s">
        <v>139</v>
      </c>
      <c r="Z37" s="282" t="s">
        <v>16</v>
      </c>
      <c r="AA37" s="282" t="s">
        <v>16</v>
      </c>
      <c r="AB37" s="714">
        <v>2561</v>
      </c>
      <c r="AC37" s="707"/>
      <c r="AD37" s="707"/>
      <c r="AE37" s="707"/>
      <c r="AF37" s="707">
        <v>2562</v>
      </c>
      <c r="AG37" s="707"/>
      <c r="AH37" s="707"/>
      <c r="AI37" s="707"/>
      <c r="AJ37" s="707">
        <v>2563</v>
      </c>
      <c r="AK37" s="707"/>
      <c r="AL37" s="707"/>
      <c r="AM37" s="707"/>
      <c r="AN37" s="279"/>
      <c r="AO37" s="665">
        <v>2561</v>
      </c>
      <c r="AP37" s="666"/>
      <c r="AQ37" s="666"/>
      <c r="AR37" s="666"/>
      <c r="AS37" s="665">
        <v>2562</v>
      </c>
      <c r="AT37" s="666"/>
      <c r="AU37" s="666"/>
      <c r="AV37" s="666"/>
      <c r="AW37" s="707">
        <v>2562</v>
      </c>
      <c r="AX37" s="707"/>
      <c r="AY37" s="707"/>
      <c r="AZ37" s="707"/>
      <c r="BA37" s="525"/>
      <c r="BB37" s="525"/>
      <c r="BC37" s="525"/>
      <c r="BD37" s="525"/>
      <c r="BE37" s="525"/>
      <c r="BG37" s="439"/>
    </row>
    <row r="38" spans="1:59" s="526" customFormat="1" ht="15.75" x14ac:dyDescent="0.25">
      <c r="A38" s="724"/>
      <c r="B38" s="724"/>
      <c r="C38" s="283"/>
      <c r="D38" s="283"/>
      <c r="E38" s="422" t="s">
        <v>23</v>
      </c>
      <c r="F38" s="467" t="s">
        <v>24</v>
      </c>
      <c r="G38" s="467">
        <v>2561</v>
      </c>
      <c r="H38" s="467">
        <v>2562</v>
      </c>
      <c r="I38" s="467">
        <v>2563</v>
      </c>
      <c r="J38" s="467">
        <v>2561</v>
      </c>
      <c r="K38" s="467">
        <v>2562</v>
      </c>
      <c r="L38" s="467">
        <v>2563</v>
      </c>
      <c r="M38" s="467">
        <v>2561</v>
      </c>
      <c r="N38" s="467">
        <v>2562</v>
      </c>
      <c r="O38" s="467">
        <v>2563</v>
      </c>
      <c r="P38" s="467">
        <v>2561</v>
      </c>
      <c r="Q38" s="467">
        <v>2562</v>
      </c>
      <c r="R38" s="467">
        <v>2563</v>
      </c>
      <c r="S38" s="724"/>
      <c r="T38" s="511"/>
      <c r="U38" s="724"/>
      <c r="V38" s="539"/>
      <c r="W38" s="539" t="s">
        <v>39</v>
      </c>
      <c r="X38" s="543" t="s">
        <v>20</v>
      </c>
      <c r="Y38" s="339" t="s">
        <v>140</v>
      </c>
      <c r="Z38" s="339" t="s">
        <v>81</v>
      </c>
      <c r="AA38" s="542" t="s">
        <v>43</v>
      </c>
      <c r="AB38" s="540" t="s">
        <v>62</v>
      </c>
      <c r="AC38" s="541" t="s">
        <v>78</v>
      </c>
      <c r="AD38" s="541" t="s">
        <v>44</v>
      </c>
      <c r="AE38" s="541" t="s">
        <v>45</v>
      </c>
      <c r="AF38" s="540" t="s">
        <v>62</v>
      </c>
      <c r="AG38" s="541" t="s">
        <v>78</v>
      </c>
      <c r="AH38" s="541" t="s">
        <v>44</v>
      </c>
      <c r="AI38" s="541" t="s">
        <v>45</v>
      </c>
      <c r="AJ38" s="540" t="s">
        <v>62</v>
      </c>
      <c r="AK38" s="541" t="s">
        <v>78</v>
      </c>
      <c r="AL38" s="541" t="s">
        <v>44</v>
      </c>
      <c r="AM38" s="541" t="s">
        <v>45</v>
      </c>
      <c r="AN38" s="279"/>
      <c r="AO38" s="471" t="s">
        <v>47</v>
      </c>
      <c r="AP38" s="286" t="s">
        <v>212</v>
      </c>
      <c r="AQ38" s="471" t="s">
        <v>46</v>
      </c>
      <c r="AR38" s="471" t="s">
        <v>45</v>
      </c>
      <c r="AS38" s="471" t="s">
        <v>143</v>
      </c>
      <c r="AT38" s="286" t="s">
        <v>212</v>
      </c>
      <c r="AU38" s="471" t="s">
        <v>46</v>
      </c>
      <c r="AV38" s="471" t="s">
        <v>45</v>
      </c>
      <c r="AW38" s="471" t="s">
        <v>143</v>
      </c>
      <c r="AX38" s="286" t="s">
        <v>212</v>
      </c>
      <c r="AY38" s="471" t="s">
        <v>46</v>
      </c>
      <c r="AZ38" s="471" t="s">
        <v>45</v>
      </c>
      <c r="BA38" s="525"/>
      <c r="BB38" s="525"/>
      <c r="BC38" s="525"/>
      <c r="BD38" s="525"/>
      <c r="BE38" s="525"/>
      <c r="BG38" s="439"/>
    </row>
    <row r="39" spans="1:59" ht="15.75" x14ac:dyDescent="0.25">
      <c r="A39" s="512">
        <v>21</v>
      </c>
      <c r="B39" s="453" t="s">
        <v>73</v>
      </c>
      <c r="C39" s="452" t="s">
        <v>71</v>
      </c>
      <c r="D39" s="452">
        <v>1</v>
      </c>
      <c r="E39" s="452">
        <v>1</v>
      </c>
      <c r="F39" s="513">
        <f>SUM(AA39)</f>
        <v>171720</v>
      </c>
      <c r="G39" s="452">
        <v>1</v>
      </c>
      <c r="H39" s="452">
        <v>1</v>
      </c>
      <c r="I39" s="452">
        <v>1</v>
      </c>
      <c r="J39" s="452" t="s">
        <v>3</v>
      </c>
      <c r="K39" s="452" t="s">
        <v>3</v>
      </c>
      <c r="L39" s="452" t="s">
        <v>3</v>
      </c>
      <c r="M39" s="513">
        <f>SUM(AE39)</f>
        <v>6480</v>
      </c>
      <c r="N39" s="513">
        <f>SUM(AI39)</f>
        <v>7080</v>
      </c>
      <c r="O39" s="513">
        <f>SUM(AM39)</f>
        <v>7080</v>
      </c>
      <c r="P39" s="513">
        <f>SUM(F39+M39)</f>
        <v>178200</v>
      </c>
      <c r="Q39" s="513">
        <f t="shared" si="24"/>
        <v>185280</v>
      </c>
      <c r="R39" s="513">
        <f t="shared" si="24"/>
        <v>192360</v>
      </c>
      <c r="S39" s="453"/>
      <c r="T39" s="279"/>
      <c r="U39" s="344" t="s">
        <v>73</v>
      </c>
      <c r="V39" s="514" t="s">
        <v>71</v>
      </c>
      <c r="W39" s="515">
        <v>14310</v>
      </c>
      <c r="X39" s="515">
        <v>0</v>
      </c>
      <c r="Y39" s="515">
        <v>0</v>
      </c>
      <c r="Z39" s="516">
        <f t="shared" si="25"/>
        <v>14310</v>
      </c>
      <c r="AA39" s="517">
        <f t="shared" si="26"/>
        <v>171720</v>
      </c>
      <c r="AB39" s="518">
        <f t="shared" si="27"/>
        <v>14310</v>
      </c>
      <c r="AC39" s="515">
        <v>14850</v>
      </c>
      <c r="AD39" s="516">
        <f t="shared" si="28"/>
        <v>540</v>
      </c>
      <c r="AE39" s="519">
        <f t="shared" si="29"/>
        <v>6480</v>
      </c>
      <c r="AF39" s="518">
        <f t="shared" si="30"/>
        <v>14850</v>
      </c>
      <c r="AG39" s="515">
        <v>15440</v>
      </c>
      <c r="AH39" s="516">
        <f t="shared" si="31"/>
        <v>590</v>
      </c>
      <c r="AI39" s="520">
        <f t="shared" si="32"/>
        <v>7080</v>
      </c>
      <c r="AJ39" s="518">
        <f t="shared" si="33"/>
        <v>15440</v>
      </c>
      <c r="AK39" s="515">
        <v>16030</v>
      </c>
      <c r="AL39" s="516">
        <f>SUM(AK39-AJ39)</f>
        <v>590</v>
      </c>
      <c r="AM39" s="521">
        <f>SUM(AL39*12)</f>
        <v>7080</v>
      </c>
      <c r="AN39" s="279"/>
      <c r="AO39" s="514"/>
      <c r="AP39" s="514"/>
      <c r="AQ39" s="514"/>
      <c r="AR39" s="514"/>
      <c r="AS39" s="514"/>
      <c r="AT39" s="514"/>
      <c r="AU39" s="514"/>
      <c r="AV39" s="514"/>
      <c r="AW39" s="514"/>
      <c r="AX39" s="347"/>
      <c r="AY39" s="347"/>
      <c r="AZ39" s="347"/>
      <c r="BA39" s="280"/>
      <c r="BB39" s="280"/>
      <c r="BC39" s="280"/>
      <c r="BD39" s="280"/>
      <c r="BE39" s="280"/>
      <c r="BG39" s="439"/>
    </row>
    <row r="40" spans="1:59" ht="15.75" customHeight="1" x14ac:dyDescent="0.25">
      <c r="A40" s="490">
        <v>22</v>
      </c>
      <c r="B40" s="308" t="s">
        <v>37</v>
      </c>
      <c r="C40" s="307" t="s">
        <v>72</v>
      </c>
      <c r="D40" s="307">
        <v>1</v>
      </c>
      <c r="E40" s="307">
        <v>1</v>
      </c>
      <c r="F40" s="313">
        <f>SUM(AA40)</f>
        <v>203040</v>
      </c>
      <c r="G40" s="307">
        <v>1</v>
      </c>
      <c r="H40" s="307">
        <v>1</v>
      </c>
      <c r="I40" s="307">
        <v>1</v>
      </c>
      <c r="J40" s="307" t="s">
        <v>3</v>
      </c>
      <c r="K40" s="307" t="s">
        <v>3</v>
      </c>
      <c r="L40" s="307" t="s">
        <v>3</v>
      </c>
      <c r="M40" s="313">
        <f>SUM(AM75)</f>
        <v>9720</v>
      </c>
      <c r="N40" s="313">
        <f>SUM(AM75)</f>
        <v>9720</v>
      </c>
      <c r="O40" s="313">
        <f>SUM(AM75)</f>
        <v>9720</v>
      </c>
      <c r="P40" s="313">
        <f>SUM(F40+M40)</f>
        <v>212760</v>
      </c>
      <c r="Q40" s="313">
        <f t="shared" si="24"/>
        <v>222480</v>
      </c>
      <c r="R40" s="313">
        <f t="shared" si="24"/>
        <v>232200</v>
      </c>
      <c r="S40" s="307" t="s">
        <v>55</v>
      </c>
      <c r="T40" s="279"/>
      <c r="U40" s="297" t="s">
        <v>37</v>
      </c>
      <c r="V40" s="45" t="s">
        <v>72</v>
      </c>
      <c r="W40" s="298">
        <v>16920</v>
      </c>
      <c r="X40" s="298">
        <v>0</v>
      </c>
      <c r="Y40" s="298">
        <v>0</v>
      </c>
      <c r="Z40" s="299">
        <f t="shared" si="25"/>
        <v>16920</v>
      </c>
      <c r="AA40" s="300">
        <f t="shared" si="26"/>
        <v>203040</v>
      </c>
      <c r="AB40" s="301">
        <f t="shared" si="27"/>
        <v>16920</v>
      </c>
      <c r="AC40" s="298">
        <v>17690</v>
      </c>
      <c r="AD40" s="299">
        <f t="shared" si="28"/>
        <v>770</v>
      </c>
      <c r="AE40" s="302">
        <f t="shared" si="29"/>
        <v>9240</v>
      </c>
      <c r="AF40" s="301">
        <f t="shared" si="30"/>
        <v>17690</v>
      </c>
      <c r="AG40" s="298">
        <v>18440</v>
      </c>
      <c r="AH40" s="299">
        <f t="shared" si="31"/>
        <v>750</v>
      </c>
      <c r="AI40" s="303">
        <f t="shared" si="32"/>
        <v>9000</v>
      </c>
      <c r="AJ40" s="301">
        <f t="shared" si="33"/>
        <v>18440</v>
      </c>
      <c r="AK40" s="298">
        <v>19200</v>
      </c>
      <c r="AL40" s="299">
        <f>SUM(AK40-AJ40)</f>
        <v>760</v>
      </c>
      <c r="AM40" s="304">
        <f>SUM(AL40*12)</f>
        <v>9120</v>
      </c>
      <c r="AN40" s="279"/>
      <c r="AO40" s="45"/>
      <c r="AP40" s="45"/>
      <c r="AQ40" s="45"/>
      <c r="AR40" s="45"/>
      <c r="AS40" s="45"/>
      <c r="AT40" s="45"/>
      <c r="AU40" s="45"/>
      <c r="AV40" s="45"/>
      <c r="AW40" s="45"/>
      <c r="AX40" s="305"/>
      <c r="AY40" s="305"/>
      <c r="AZ40" s="305"/>
      <c r="BA40" s="280"/>
      <c r="BB40" s="280"/>
      <c r="BC40" s="280"/>
      <c r="BD40" s="280"/>
      <c r="BE40" s="280"/>
      <c r="BG40" s="439"/>
    </row>
    <row r="41" spans="1:59" ht="15.75" customHeight="1" x14ac:dyDescent="0.25">
      <c r="A41" s="490"/>
      <c r="B41" s="476" t="s">
        <v>5</v>
      </c>
      <c r="C41" s="307"/>
      <c r="D41" s="307"/>
      <c r="E41" s="307"/>
      <c r="F41" s="308"/>
      <c r="G41" s="308"/>
      <c r="H41" s="308"/>
      <c r="I41" s="308"/>
      <c r="J41" s="308"/>
      <c r="K41" s="308"/>
      <c r="L41" s="308"/>
      <c r="M41" s="308"/>
      <c r="N41" s="308"/>
      <c r="O41" s="308"/>
      <c r="P41" s="308"/>
      <c r="Q41" s="308"/>
      <c r="R41" s="308"/>
      <c r="S41" s="308"/>
      <c r="T41" s="279"/>
      <c r="U41" s="306" t="s">
        <v>5</v>
      </c>
      <c r="V41" s="307"/>
      <c r="W41" s="309"/>
      <c r="X41" s="309"/>
      <c r="Y41" s="309"/>
      <c r="Z41" s="309"/>
      <c r="AA41" s="309"/>
      <c r="AB41" s="309"/>
      <c r="AC41" s="309"/>
      <c r="AD41" s="309"/>
      <c r="AE41" s="309"/>
      <c r="AF41" s="309"/>
      <c r="AG41" s="309"/>
      <c r="AH41" s="309"/>
      <c r="AI41" s="309"/>
      <c r="AJ41" s="309"/>
      <c r="AK41" s="309"/>
      <c r="AL41" s="309"/>
      <c r="AM41" s="309"/>
      <c r="AN41" s="279"/>
      <c r="AO41" s="45"/>
      <c r="AP41" s="45"/>
      <c r="AQ41" s="45"/>
      <c r="AR41" s="45"/>
      <c r="AS41" s="45"/>
      <c r="AT41" s="45"/>
      <c r="AU41" s="45"/>
      <c r="AV41" s="45"/>
      <c r="AW41" s="45"/>
      <c r="AX41" s="305"/>
      <c r="AY41" s="305"/>
      <c r="AZ41" s="305"/>
      <c r="BA41" s="280"/>
      <c r="BB41" s="280"/>
      <c r="BC41" s="280"/>
      <c r="BD41" s="280"/>
      <c r="BE41" s="280"/>
      <c r="BG41" s="439"/>
    </row>
    <row r="42" spans="1:59" ht="15.75" customHeight="1" x14ac:dyDescent="0.25">
      <c r="A42" s="490">
        <v>23</v>
      </c>
      <c r="B42" s="308" t="s">
        <v>12</v>
      </c>
      <c r="C42" s="307" t="s">
        <v>3</v>
      </c>
      <c r="D42" s="307">
        <v>1</v>
      </c>
      <c r="E42" s="307">
        <v>1</v>
      </c>
      <c r="F42" s="313">
        <f>SUM(AA42)</f>
        <v>165720</v>
      </c>
      <c r="G42" s="307">
        <v>1</v>
      </c>
      <c r="H42" s="307">
        <v>1</v>
      </c>
      <c r="I42" s="307">
        <v>1</v>
      </c>
      <c r="J42" s="307" t="s">
        <v>3</v>
      </c>
      <c r="K42" s="307" t="s">
        <v>3</v>
      </c>
      <c r="L42" s="307" t="s">
        <v>3</v>
      </c>
      <c r="M42" s="313">
        <f t="shared" ref="M42" si="34">SUM(AR42)</f>
        <v>6720</v>
      </c>
      <c r="N42" s="313">
        <f t="shared" ref="N42" si="35">SUM(AV42)</f>
        <v>6960</v>
      </c>
      <c r="O42" s="313">
        <f t="shared" ref="O42" si="36">SUM(AZ42)</f>
        <v>7200</v>
      </c>
      <c r="P42" s="313">
        <f>SUM(F42+M42)</f>
        <v>172440</v>
      </c>
      <c r="Q42" s="313">
        <f t="shared" ref="Q42:R44" si="37">SUM(P42+N42)</f>
        <v>179400</v>
      </c>
      <c r="R42" s="313">
        <f t="shared" si="37"/>
        <v>186600</v>
      </c>
      <c r="S42" s="308"/>
      <c r="T42" s="279"/>
      <c r="U42" s="297" t="s">
        <v>12</v>
      </c>
      <c r="V42" s="45" t="s">
        <v>3</v>
      </c>
      <c r="W42" s="298">
        <v>13810</v>
      </c>
      <c r="X42" s="298">
        <v>0</v>
      </c>
      <c r="Y42" s="298">
        <v>0</v>
      </c>
      <c r="Z42" s="299">
        <f t="shared" ref="Z42:Z43" si="38">SUM(W42:Y42)</f>
        <v>13810</v>
      </c>
      <c r="AA42" s="300">
        <f t="shared" ref="AA42:AA43" si="39">SUM(Z42*12)</f>
        <v>165720</v>
      </c>
      <c r="AB42" s="309"/>
      <c r="AC42" s="309"/>
      <c r="AD42" s="309"/>
      <c r="AE42" s="309"/>
      <c r="AF42" s="309"/>
      <c r="AG42" s="309"/>
      <c r="AH42" s="309"/>
      <c r="AI42" s="309"/>
      <c r="AJ42" s="309"/>
      <c r="AK42" s="309"/>
      <c r="AL42" s="309"/>
      <c r="AM42" s="309"/>
      <c r="AN42" s="279"/>
      <c r="AO42" s="301">
        <f>SUM(W42)</f>
        <v>13810</v>
      </c>
      <c r="AP42" s="312">
        <f t="shared" ref="AP42:AP43" si="40">SUM(AO42*4/100)</f>
        <v>552.4</v>
      </c>
      <c r="AQ42" s="45">
        <v>560</v>
      </c>
      <c r="AR42" s="302">
        <f t="shared" ref="AR42:AR43" si="41">SUM(AQ42*12)</f>
        <v>6720</v>
      </c>
      <c r="AS42" s="299">
        <f t="shared" ref="AS42:AS43" si="42">SUM(AO42+AQ42)</f>
        <v>14370</v>
      </c>
      <c r="AT42" s="312">
        <f t="shared" ref="AT42:AT43" si="43">SUM(AS42*4/100)</f>
        <v>574.79999999999995</v>
      </c>
      <c r="AU42" s="309">
        <v>580</v>
      </c>
      <c r="AV42" s="303">
        <f t="shared" ref="AV42:AV43" si="44">SUM(AU42*12)</f>
        <v>6960</v>
      </c>
      <c r="AW42" s="299">
        <f t="shared" ref="AW42:AW43" si="45">SUM(AS42+AU42)</f>
        <v>14950</v>
      </c>
      <c r="AX42" s="312">
        <f t="shared" ref="AX42:AX43" si="46">SUM(AW42*4/100)</f>
        <v>598</v>
      </c>
      <c r="AY42" s="309">
        <v>600</v>
      </c>
      <c r="AZ42" s="304">
        <f t="shared" ref="AZ42:AZ43" si="47">SUM(AY42*12)</f>
        <v>7200</v>
      </c>
      <c r="BA42" s="280"/>
      <c r="BB42" s="280"/>
      <c r="BC42" s="280"/>
      <c r="BD42" s="280"/>
      <c r="BE42" s="280"/>
      <c r="BG42" s="439"/>
    </row>
    <row r="43" spans="1:59" ht="15.75" customHeight="1" x14ac:dyDescent="0.25">
      <c r="A43" s="490">
        <v>24</v>
      </c>
      <c r="B43" s="308" t="s">
        <v>13</v>
      </c>
      <c r="C43" s="307" t="s">
        <v>3</v>
      </c>
      <c r="D43" s="307">
        <v>1</v>
      </c>
      <c r="E43" s="307">
        <v>1</v>
      </c>
      <c r="F43" s="313">
        <f>SUM(AS76)</f>
        <v>138000</v>
      </c>
      <c r="G43" s="307">
        <v>1</v>
      </c>
      <c r="H43" s="307">
        <v>1</v>
      </c>
      <c r="I43" s="307">
        <v>1</v>
      </c>
      <c r="J43" s="307" t="s">
        <v>3</v>
      </c>
      <c r="K43" s="307" t="s">
        <v>3</v>
      </c>
      <c r="L43" s="307" t="s">
        <v>3</v>
      </c>
      <c r="M43" s="313">
        <f>SUM(AW76)</f>
        <v>0</v>
      </c>
      <c r="N43" s="313">
        <f>SUM(BA76)</f>
        <v>5520</v>
      </c>
      <c r="O43" s="313">
        <f>SUM(BE76)</f>
        <v>5760</v>
      </c>
      <c r="P43" s="313">
        <f>SUM(F43+M43)</f>
        <v>138000</v>
      </c>
      <c r="Q43" s="313">
        <f t="shared" si="37"/>
        <v>143520</v>
      </c>
      <c r="R43" s="313">
        <f t="shared" si="37"/>
        <v>149280</v>
      </c>
      <c r="S43" s="307" t="s">
        <v>55</v>
      </c>
      <c r="T43" s="279"/>
      <c r="U43" s="297" t="s">
        <v>13</v>
      </c>
      <c r="V43" s="45" t="s">
        <v>3</v>
      </c>
      <c r="W43" s="298">
        <v>12870</v>
      </c>
      <c r="X43" s="298">
        <v>0</v>
      </c>
      <c r="Y43" s="298">
        <v>0</v>
      </c>
      <c r="Z43" s="299">
        <f t="shared" si="38"/>
        <v>12870</v>
      </c>
      <c r="AA43" s="300">
        <f t="shared" si="39"/>
        <v>154440</v>
      </c>
      <c r="AB43" s="309"/>
      <c r="AC43" s="309"/>
      <c r="AD43" s="309"/>
      <c r="AE43" s="309"/>
      <c r="AF43" s="309"/>
      <c r="AG43" s="309"/>
      <c r="AH43" s="309"/>
      <c r="AI43" s="309"/>
      <c r="AJ43" s="309"/>
      <c r="AK43" s="309"/>
      <c r="AL43" s="309"/>
      <c r="AM43" s="309"/>
      <c r="AN43" s="279"/>
      <c r="AO43" s="301">
        <f>SUM(W43)</f>
        <v>12870</v>
      </c>
      <c r="AP43" s="312">
        <f t="shared" si="40"/>
        <v>514.79999999999995</v>
      </c>
      <c r="AQ43" s="45">
        <v>520</v>
      </c>
      <c r="AR43" s="302">
        <f t="shared" si="41"/>
        <v>6240</v>
      </c>
      <c r="AS43" s="299">
        <f t="shared" si="42"/>
        <v>13390</v>
      </c>
      <c r="AT43" s="312">
        <f t="shared" si="43"/>
        <v>535.6</v>
      </c>
      <c r="AU43" s="309">
        <v>540</v>
      </c>
      <c r="AV43" s="303">
        <f t="shared" si="44"/>
        <v>6480</v>
      </c>
      <c r="AW43" s="299">
        <f t="shared" si="45"/>
        <v>13930</v>
      </c>
      <c r="AX43" s="312">
        <f t="shared" si="46"/>
        <v>557.20000000000005</v>
      </c>
      <c r="AY43" s="309">
        <v>560</v>
      </c>
      <c r="AZ43" s="304">
        <f t="shared" si="47"/>
        <v>6720</v>
      </c>
      <c r="BA43" s="280"/>
      <c r="BB43" s="280"/>
      <c r="BC43" s="280"/>
      <c r="BD43" s="280"/>
      <c r="BE43" s="280"/>
      <c r="BG43" s="439"/>
    </row>
    <row r="44" spans="1:59" ht="15.75" x14ac:dyDescent="0.25">
      <c r="A44" s="490">
        <v>25</v>
      </c>
      <c r="B44" s="308" t="s">
        <v>112</v>
      </c>
      <c r="C44" s="307" t="s">
        <v>3</v>
      </c>
      <c r="D44" s="307">
        <v>1</v>
      </c>
      <c r="E44" s="307" t="s">
        <v>3</v>
      </c>
      <c r="F44" s="313">
        <v>0</v>
      </c>
      <c r="G44" s="307" t="s">
        <v>3</v>
      </c>
      <c r="H44" s="307">
        <v>1</v>
      </c>
      <c r="I44" s="307">
        <v>1</v>
      </c>
      <c r="J44" s="307" t="s">
        <v>3</v>
      </c>
      <c r="K44" s="311">
        <v>1</v>
      </c>
      <c r="L44" s="307" t="s">
        <v>3</v>
      </c>
      <c r="M44" s="313">
        <v>0</v>
      </c>
      <c r="N44" s="313">
        <f>SUM(AW99)</f>
        <v>138000</v>
      </c>
      <c r="O44" s="313">
        <f>SUM(BA99)</f>
        <v>5520</v>
      </c>
      <c r="P44" s="313">
        <v>0</v>
      </c>
      <c r="Q44" s="313">
        <f t="shared" si="37"/>
        <v>138000</v>
      </c>
      <c r="R44" s="313">
        <f t="shared" si="37"/>
        <v>143520</v>
      </c>
      <c r="S44" s="307" t="s">
        <v>110</v>
      </c>
      <c r="T44" s="279"/>
      <c r="U44" s="297" t="s">
        <v>112</v>
      </c>
      <c r="V44" s="45" t="s">
        <v>3</v>
      </c>
      <c r="W44" s="298"/>
      <c r="X44" s="298"/>
      <c r="Y44" s="298"/>
      <c r="Z44" s="309"/>
      <c r="AA44" s="309"/>
      <c r="AB44" s="309"/>
      <c r="AC44" s="309"/>
      <c r="AD44" s="309"/>
      <c r="AE44" s="309"/>
      <c r="AF44" s="309"/>
      <c r="AG44" s="309"/>
      <c r="AH44" s="309"/>
      <c r="AI44" s="309"/>
      <c r="AJ44" s="309"/>
      <c r="AK44" s="309"/>
      <c r="AL44" s="309"/>
      <c r="AM44" s="309"/>
      <c r="AN44" s="279"/>
      <c r="AO44" s="309"/>
      <c r="AP44" s="314"/>
      <c r="AQ44" s="307"/>
      <c r="AR44" s="309"/>
      <c r="AS44" s="314"/>
      <c r="AT44" s="307"/>
      <c r="AU44" s="309"/>
      <c r="AV44" s="314"/>
      <c r="AW44" s="307"/>
      <c r="AX44" s="305"/>
      <c r="AY44" s="305"/>
      <c r="AZ44" s="305"/>
      <c r="BA44" s="280"/>
      <c r="BB44" s="280"/>
      <c r="BC44" s="280"/>
      <c r="BD44" s="280"/>
      <c r="BE44" s="280"/>
      <c r="BG44" s="439"/>
    </row>
    <row r="45" spans="1:59" ht="15.75" x14ac:dyDescent="0.25">
      <c r="A45" s="490"/>
      <c r="B45" s="476" t="s">
        <v>14</v>
      </c>
      <c r="C45" s="307"/>
      <c r="D45" s="307"/>
      <c r="E45" s="307"/>
      <c r="F45" s="308"/>
      <c r="G45" s="308"/>
      <c r="H45" s="308"/>
      <c r="I45" s="308"/>
      <c r="J45" s="308"/>
      <c r="K45" s="308"/>
      <c r="L45" s="308"/>
      <c r="M45" s="308"/>
      <c r="N45" s="308"/>
      <c r="O45" s="308"/>
      <c r="P45" s="308"/>
      <c r="Q45" s="308"/>
      <c r="R45" s="308"/>
      <c r="S45" s="308"/>
      <c r="T45" s="279"/>
      <c r="U45" s="306" t="s">
        <v>14</v>
      </c>
      <c r="V45" s="307"/>
      <c r="W45" s="309"/>
      <c r="X45" s="309"/>
      <c r="Y45" s="309"/>
      <c r="Z45" s="309"/>
      <c r="AA45" s="309"/>
      <c r="AB45" s="309"/>
      <c r="AC45" s="309"/>
      <c r="AD45" s="309"/>
      <c r="AE45" s="309"/>
      <c r="AF45" s="309"/>
      <c r="AG45" s="309"/>
      <c r="AH45" s="309"/>
      <c r="AI45" s="309"/>
      <c r="AJ45" s="309"/>
      <c r="AK45" s="309"/>
      <c r="AL45" s="309"/>
      <c r="AM45" s="309"/>
      <c r="AN45" s="279"/>
      <c r="AO45" s="45"/>
      <c r="AP45" s="45"/>
      <c r="AQ45" s="45"/>
      <c r="AR45" s="45"/>
      <c r="AS45" s="45"/>
      <c r="AT45" s="45"/>
      <c r="AU45" s="45"/>
      <c r="AV45" s="45"/>
      <c r="AW45" s="45"/>
      <c r="AX45" s="305"/>
      <c r="AY45" s="305"/>
      <c r="AZ45" s="305"/>
      <c r="BA45" s="280"/>
      <c r="BB45" s="280"/>
      <c r="BC45" s="280"/>
      <c r="BD45" s="280"/>
      <c r="BE45" s="280"/>
      <c r="BG45" s="439"/>
    </row>
    <row r="46" spans="1:59" ht="15.75" x14ac:dyDescent="0.25">
      <c r="A46" s="490">
        <v>26</v>
      </c>
      <c r="B46" s="308" t="s">
        <v>34</v>
      </c>
      <c r="C46" s="307" t="s">
        <v>65</v>
      </c>
      <c r="D46" s="307">
        <v>1</v>
      </c>
      <c r="E46" s="307">
        <v>1</v>
      </c>
      <c r="F46" s="313">
        <f>SUM(AA46)</f>
        <v>384720</v>
      </c>
      <c r="G46" s="307">
        <v>1</v>
      </c>
      <c r="H46" s="307">
        <v>1</v>
      </c>
      <c r="I46" s="307">
        <v>1</v>
      </c>
      <c r="J46" s="307" t="s">
        <v>3</v>
      </c>
      <c r="K46" s="307" t="s">
        <v>3</v>
      </c>
      <c r="L46" s="307" t="s">
        <v>3</v>
      </c>
      <c r="M46" s="313">
        <f>SUM(AE46)</f>
        <v>13440</v>
      </c>
      <c r="N46" s="313">
        <f>SUM(AI46)</f>
        <v>13320</v>
      </c>
      <c r="O46" s="313">
        <f>SUM(AM46)</f>
        <v>13080</v>
      </c>
      <c r="P46" s="313">
        <f>SUM(F46+M46)</f>
        <v>398160</v>
      </c>
      <c r="Q46" s="313">
        <f t="shared" ref="Q46:R48" si="48">SUM(P46+N46)</f>
        <v>411480</v>
      </c>
      <c r="R46" s="313">
        <f t="shared" si="48"/>
        <v>424560</v>
      </c>
      <c r="S46" s="308"/>
      <c r="T46" s="279"/>
      <c r="U46" s="297" t="s">
        <v>34</v>
      </c>
      <c r="V46" s="45" t="s">
        <v>65</v>
      </c>
      <c r="W46" s="298">
        <v>28560</v>
      </c>
      <c r="X46" s="298">
        <v>3500</v>
      </c>
      <c r="Y46" s="298">
        <v>0</v>
      </c>
      <c r="Z46" s="299">
        <f t="shared" ref="Z46:Z47" si="49">SUM(W46:Y46)</f>
        <v>32060</v>
      </c>
      <c r="AA46" s="300">
        <f t="shared" ref="AA46:AA47" si="50">SUM(Z46*12)</f>
        <v>384720</v>
      </c>
      <c r="AB46" s="301">
        <f t="shared" ref="AB46:AB47" si="51">SUM(W46)</f>
        <v>28560</v>
      </c>
      <c r="AC46" s="298">
        <v>29680</v>
      </c>
      <c r="AD46" s="299">
        <f t="shared" ref="AD46:AD47" si="52">SUM(AC46-AB46)</f>
        <v>1120</v>
      </c>
      <c r="AE46" s="302">
        <f t="shared" ref="AE46:AE47" si="53">SUM(AD46*12)</f>
        <v>13440</v>
      </c>
      <c r="AF46" s="301">
        <f t="shared" ref="AF46:AF47" si="54">SUM(AC46)</f>
        <v>29680</v>
      </c>
      <c r="AG46" s="298">
        <v>30790</v>
      </c>
      <c r="AH46" s="299">
        <f t="shared" ref="AH46:AH47" si="55">SUM(AG46-AF46)</f>
        <v>1110</v>
      </c>
      <c r="AI46" s="303">
        <f t="shared" ref="AI46:AI47" si="56">SUM(AH46*12)</f>
        <v>13320</v>
      </c>
      <c r="AJ46" s="301">
        <f t="shared" ref="AJ46:AJ47" si="57">SUM(AG46)</f>
        <v>30790</v>
      </c>
      <c r="AK46" s="298">
        <v>31880</v>
      </c>
      <c r="AL46" s="299">
        <f>SUM(AK46-AJ46)</f>
        <v>1090</v>
      </c>
      <c r="AM46" s="304">
        <f>SUM(AL46*12)</f>
        <v>13080</v>
      </c>
      <c r="AN46" s="279"/>
      <c r="AO46" s="45"/>
      <c r="AP46" s="45"/>
      <c r="AQ46" s="45"/>
      <c r="AR46" s="45"/>
      <c r="AS46" s="45"/>
      <c r="AT46" s="45"/>
      <c r="AU46" s="45"/>
      <c r="AV46" s="45"/>
      <c r="AW46" s="45"/>
      <c r="AX46" s="305"/>
      <c r="AY46" s="305"/>
      <c r="AZ46" s="305"/>
      <c r="BA46" s="280"/>
      <c r="BB46" s="280"/>
      <c r="BC46" s="280"/>
      <c r="BD46" s="280"/>
      <c r="BE46" s="280"/>
      <c r="BG46" s="439"/>
    </row>
    <row r="47" spans="1:59" ht="15.75" x14ac:dyDescent="0.25">
      <c r="A47" s="490">
        <v>27</v>
      </c>
      <c r="B47" s="308" t="s">
        <v>35</v>
      </c>
      <c r="C47" s="307" t="s">
        <v>72</v>
      </c>
      <c r="D47" s="307">
        <v>1</v>
      </c>
      <c r="E47" s="307">
        <v>1</v>
      </c>
      <c r="F47" s="313">
        <f>SUM(AA47)</f>
        <v>239640</v>
      </c>
      <c r="G47" s="307">
        <v>1</v>
      </c>
      <c r="H47" s="307">
        <v>1</v>
      </c>
      <c r="I47" s="307">
        <v>1</v>
      </c>
      <c r="J47" s="307" t="s">
        <v>3</v>
      </c>
      <c r="K47" s="307" t="s">
        <v>3</v>
      </c>
      <c r="L47" s="307" t="s">
        <v>3</v>
      </c>
      <c r="M47" s="313">
        <f>SUM(AE47)</f>
        <v>9720</v>
      </c>
      <c r="N47" s="313">
        <f>SUM(AI47)</f>
        <v>10080</v>
      </c>
      <c r="O47" s="313">
        <f>SUM(AM47)</f>
        <v>10440</v>
      </c>
      <c r="P47" s="313">
        <f>SUM(F47+M47)</f>
        <v>249360</v>
      </c>
      <c r="Q47" s="313">
        <f t="shared" si="48"/>
        <v>259440</v>
      </c>
      <c r="R47" s="313">
        <f t="shared" si="48"/>
        <v>269880</v>
      </c>
      <c r="S47" s="308"/>
      <c r="T47" s="279"/>
      <c r="U47" s="297" t="s">
        <v>35</v>
      </c>
      <c r="V47" s="45" t="s">
        <v>72</v>
      </c>
      <c r="W47" s="298">
        <v>19970</v>
      </c>
      <c r="X47" s="298">
        <v>0</v>
      </c>
      <c r="Y47" s="298">
        <v>0</v>
      </c>
      <c r="Z47" s="299">
        <f t="shared" si="49"/>
        <v>19970</v>
      </c>
      <c r="AA47" s="300">
        <f t="shared" si="50"/>
        <v>239640</v>
      </c>
      <c r="AB47" s="301">
        <f t="shared" si="51"/>
        <v>19970</v>
      </c>
      <c r="AC47" s="298">
        <v>20780</v>
      </c>
      <c r="AD47" s="299">
        <f t="shared" si="52"/>
        <v>810</v>
      </c>
      <c r="AE47" s="302">
        <f t="shared" si="53"/>
        <v>9720</v>
      </c>
      <c r="AF47" s="301">
        <f t="shared" si="54"/>
        <v>20780</v>
      </c>
      <c r="AG47" s="298">
        <v>21620</v>
      </c>
      <c r="AH47" s="299">
        <f t="shared" si="55"/>
        <v>840</v>
      </c>
      <c r="AI47" s="303">
        <f t="shared" si="56"/>
        <v>10080</v>
      </c>
      <c r="AJ47" s="301">
        <f t="shared" si="57"/>
        <v>21620</v>
      </c>
      <c r="AK47" s="298">
        <v>22490</v>
      </c>
      <c r="AL47" s="299">
        <f>SUM(AK47-AJ47)</f>
        <v>870</v>
      </c>
      <c r="AM47" s="304">
        <f>SUM(AL47*12)</f>
        <v>10440</v>
      </c>
      <c r="AN47" s="279"/>
      <c r="AO47" s="45"/>
      <c r="AP47" s="45"/>
      <c r="AQ47" s="45"/>
      <c r="AR47" s="45"/>
      <c r="AS47" s="45"/>
      <c r="AT47" s="45"/>
      <c r="AU47" s="45"/>
      <c r="AV47" s="45"/>
      <c r="AW47" s="45"/>
      <c r="AX47" s="305"/>
      <c r="AY47" s="305"/>
      <c r="AZ47" s="305"/>
      <c r="BA47" s="280"/>
      <c r="BB47" s="280"/>
      <c r="BC47" s="280"/>
      <c r="BD47" s="280"/>
      <c r="BE47" s="280"/>
      <c r="BG47" s="439"/>
    </row>
    <row r="48" spans="1:59" ht="15.75" customHeight="1" x14ac:dyDescent="0.25">
      <c r="A48" s="490">
        <v>28</v>
      </c>
      <c r="B48" s="308" t="s">
        <v>111</v>
      </c>
      <c r="C48" s="307" t="s">
        <v>242</v>
      </c>
      <c r="D48" s="307">
        <v>1</v>
      </c>
      <c r="E48" s="307" t="s">
        <v>3</v>
      </c>
      <c r="F48" s="313">
        <v>0</v>
      </c>
      <c r="G48" s="307" t="s">
        <v>3</v>
      </c>
      <c r="H48" s="307">
        <v>1</v>
      </c>
      <c r="I48" s="307">
        <v>1</v>
      </c>
      <c r="J48" s="307" t="s">
        <v>3</v>
      </c>
      <c r="K48" s="311">
        <v>1</v>
      </c>
      <c r="L48" s="307" t="s">
        <v>3</v>
      </c>
      <c r="M48" s="313">
        <v>0</v>
      </c>
      <c r="N48" s="313">
        <f>SUM(AE99)</f>
        <v>297900</v>
      </c>
      <c r="O48" s="313">
        <f>SUM(AM99)</f>
        <v>9720</v>
      </c>
      <c r="P48" s="313">
        <v>0</v>
      </c>
      <c r="Q48" s="313">
        <f t="shared" si="48"/>
        <v>297900</v>
      </c>
      <c r="R48" s="313">
        <f t="shared" si="48"/>
        <v>307620</v>
      </c>
      <c r="S48" s="307" t="s">
        <v>110</v>
      </c>
      <c r="T48" s="279"/>
      <c r="U48" s="297" t="s">
        <v>111</v>
      </c>
      <c r="V48" s="45" t="s">
        <v>234</v>
      </c>
      <c r="W48" s="298"/>
      <c r="X48" s="298"/>
      <c r="Y48" s="298"/>
      <c r="Z48" s="309"/>
      <c r="AA48" s="309"/>
      <c r="AB48" s="309"/>
      <c r="AC48" s="309"/>
      <c r="AD48" s="309"/>
      <c r="AE48" s="309"/>
      <c r="AF48" s="309"/>
      <c r="AG48" s="309"/>
      <c r="AH48" s="309"/>
      <c r="AI48" s="309"/>
      <c r="AJ48" s="309"/>
      <c r="AK48" s="309"/>
      <c r="AL48" s="309"/>
      <c r="AM48" s="309"/>
      <c r="AN48" s="315"/>
      <c r="AO48" s="307"/>
      <c r="AP48" s="307"/>
      <c r="AQ48" s="307"/>
      <c r="AR48" s="307"/>
      <c r="AS48" s="307"/>
      <c r="AT48" s="307"/>
      <c r="AU48" s="307"/>
      <c r="AV48" s="307"/>
      <c r="AW48" s="307"/>
      <c r="AX48" s="305"/>
      <c r="AY48" s="305"/>
      <c r="AZ48" s="305"/>
      <c r="BA48" s="280"/>
      <c r="BB48" s="280"/>
      <c r="BC48" s="280"/>
      <c r="BD48" s="280"/>
      <c r="BE48" s="280"/>
      <c r="BG48" s="439"/>
    </row>
    <row r="49" spans="1:59" ht="15.75" customHeight="1" x14ac:dyDescent="0.25">
      <c r="A49" s="490"/>
      <c r="B49" s="476" t="s">
        <v>5</v>
      </c>
      <c r="C49" s="307"/>
      <c r="D49" s="307"/>
      <c r="E49" s="307"/>
      <c r="F49" s="308"/>
      <c r="G49" s="308"/>
      <c r="H49" s="308"/>
      <c r="I49" s="308"/>
      <c r="J49" s="308"/>
      <c r="K49" s="308"/>
      <c r="L49" s="308"/>
      <c r="M49" s="308"/>
      <c r="N49" s="308"/>
      <c r="O49" s="308"/>
      <c r="P49" s="308"/>
      <c r="Q49" s="308"/>
      <c r="R49" s="308"/>
      <c r="S49" s="308"/>
      <c r="T49" s="279"/>
      <c r="U49" s="306" t="s">
        <v>5</v>
      </c>
      <c r="V49" s="307"/>
      <c r="W49" s="309"/>
      <c r="X49" s="309"/>
      <c r="Y49" s="309"/>
      <c r="Z49" s="309"/>
      <c r="AA49" s="309"/>
      <c r="AB49" s="309"/>
      <c r="AC49" s="309"/>
      <c r="AD49" s="309"/>
      <c r="AE49" s="309"/>
      <c r="AF49" s="309"/>
      <c r="AG49" s="309"/>
      <c r="AH49" s="309"/>
      <c r="AI49" s="309"/>
      <c r="AJ49" s="309"/>
      <c r="AK49" s="309"/>
      <c r="AL49" s="309"/>
      <c r="AM49" s="309"/>
      <c r="AN49" s="279"/>
      <c r="AO49" s="45"/>
      <c r="AP49" s="45"/>
      <c r="AQ49" s="45"/>
      <c r="AR49" s="45"/>
      <c r="AS49" s="45"/>
      <c r="AT49" s="45"/>
      <c r="AU49" s="45"/>
      <c r="AV49" s="45"/>
      <c r="AW49" s="45"/>
      <c r="AX49" s="305"/>
      <c r="AY49" s="305"/>
      <c r="AZ49" s="305"/>
      <c r="BA49" s="280"/>
      <c r="BB49" s="280"/>
      <c r="BC49" s="280"/>
      <c r="BD49" s="280"/>
      <c r="BE49" s="280"/>
      <c r="BG49" s="439"/>
    </row>
    <row r="50" spans="1:59" ht="15.75" customHeight="1" x14ac:dyDescent="0.25">
      <c r="A50" s="490">
        <v>29</v>
      </c>
      <c r="B50" s="308" t="s">
        <v>75</v>
      </c>
      <c r="C50" s="307" t="s">
        <v>3</v>
      </c>
      <c r="D50" s="307">
        <v>1</v>
      </c>
      <c r="E50" s="307">
        <v>1</v>
      </c>
      <c r="F50" s="313">
        <f>SUM(AA50)</f>
        <v>156840</v>
      </c>
      <c r="G50" s="307">
        <v>1</v>
      </c>
      <c r="H50" s="307">
        <v>1</v>
      </c>
      <c r="I50" s="307">
        <v>1</v>
      </c>
      <c r="J50" s="307" t="s">
        <v>3</v>
      </c>
      <c r="K50" s="307" t="s">
        <v>3</v>
      </c>
      <c r="L50" s="307" t="s">
        <v>3</v>
      </c>
      <c r="M50" s="313">
        <f>SUM(AR50)</f>
        <v>6360</v>
      </c>
      <c r="N50" s="313">
        <f>SUM(AV50)</f>
        <v>6600</v>
      </c>
      <c r="O50" s="313">
        <f>SUM(AZ50)</f>
        <v>6840</v>
      </c>
      <c r="P50" s="313">
        <f>SUM(F50+M50)</f>
        <v>163200</v>
      </c>
      <c r="Q50" s="313">
        <f>SUM(P50+N50)</f>
        <v>169800</v>
      </c>
      <c r="R50" s="313">
        <f>SUM(Q50+O50)</f>
        <v>176640</v>
      </c>
      <c r="S50" s="308"/>
      <c r="T50" s="279"/>
      <c r="U50" s="297" t="s">
        <v>75</v>
      </c>
      <c r="V50" s="45" t="s">
        <v>3</v>
      </c>
      <c r="W50" s="298">
        <v>13070</v>
      </c>
      <c r="X50" s="298">
        <v>0</v>
      </c>
      <c r="Y50" s="298">
        <v>0</v>
      </c>
      <c r="Z50" s="299">
        <f t="shared" ref="Z50:Z51" si="58">SUM(W50:Y50)</f>
        <v>13070</v>
      </c>
      <c r="AA50" s="300">
        <f t="shared" ref="AA50:AA51" si="59">SUM(Z50*12)</f>
        <v>156840</v>
      </c>
      <c r="AB50" s="309"/>
      <c r="AC50" s="309"/>
      <c r="AD50" s="309"/>
      <c r="AE50" s="309"/>
      <c r="AF50" s="309"/>
      <c r="AG50" s="309"/>
      <c r="AH50" s="309"/>
      <c r="AI50" s="309"/>
      <c r="AJ50" s="309"/>
      <c r="AK50" s="309"/>
      <c r="AL50" s="309"/>
      <c r="AM50" s="309"/>
      <c r="AN50" s="279"/>
      <c r="AO50" s="301">
        <f>SUM(W50)</f>
        <v>13070</v>
      </c>
      <c r="AP50" s="312">
        <f t="shared" ref="AP50:AP51" si="60">SUM(AO50*4/100)</f>
        <v>522.79999999999995</v>
      </c>
      <c r="AQ50" s="45">
        <v>530</v>
      </c>
      <c r="AR50" s="302">
        <f t="shared" ref="AR50:AR51" si="61">SUM(AQ50*12)</f>
        <v>6360</v>
      </c>
      <c r="AS50" s="299">
        <f t="shared" ref="AS50:AS51" si="62">SUM(AO50+AQ50)</f>
        <v>13600</v>
      </c>
      <c r="AT50" s="312">
        <f t="shared" ref="AT50:AT51" si="63">SUM(AS50*4/100)</f>
        <v>544</v>
      </c>
      <c r="AU50" s="309">
        <v>550</v>
      </c>
      <c r="AV50" s="303">
        <f t="shared" ref="AV50:AV51" si="64">SUM(AU50*12)</f>
        <v>6600</v>
      </c>
      <c r="AW50" s="299">
        <f t="shared" ref="AW50:AW51" si="65">SUM(AS50+AU50)</f>
        <v>14150</v>
      </c>
      <c r="AX50" s="312">
        <f t="shared" ref="AX50:AX51" si="66">SUM(AW50*4/100)</f>
        <v>566</v>
      </c>
      <c r="AY50" s="309">
        <v>570</v>
      </c>
      <c r="AZ50" s="304">
        <f t="shared" ref="AZ50:AZ51" si="67">SUM(AY50*12)</f>
        <v>6840</v>
      </c>
      <c r="BA50" s="280"/>
      <c r="BB50" s="280"/>
      <c r="BC50" s="280"/>
      <c r="BD50" s="280"/>
      <c r="BE50" s="280"/>
      <c r="BG50" s="439"/>
    </row>
    <row r="51" spans="1:59" ht="15.75" customHeight="1" x14ac:dyDescent="0.25">
      <c r="A51" s="490">
        <v>30</v>
      </c>
      <c r="B51" s="308" t="s">
        <v>15</v>
      </c>
      <c r="C51" s="307" t="s">
        <v>3</v>
      </c>
      <c r="D51" s="307">
        <v>1</v>
      </c>
      <c r="E51" s="307">
        <v>1</v>
      </c>
      <c r="F51" s="313">
        <f>SUM(AA51)</f>
        <v>127440</v>
      </c>
      <c r="G51" s="307">
        <v>1</v>
      </c>
      <c r="H51" s="307">
        <v>1</v>
      </c>
      <c r="I51" s="307">
        <v>1</v>
      </c>
      <c r="J51" s="307" t="s">
        <v>3</v>
      </c>
      <c r="K51" s="307" t="s">
        <v>3</v>
      </c>
      <c r="L51" s="307" t="s">
        <v>3</v>
      </c>
      <c r="M51" s="313">
        <f>SUM(AR51)</f>
        <v>5160</v>
      </c>
      <c r="N51" s="313">
        <f>SUM(AV51)</f>
        <v>5400</v>
      </c>
      <c r="O51" s="313">
        <f>SUM(AZ51)</f>
        <v>5520</v>
      </c>
      <c r="P51" s="313">
        <f>SUM(F51+M51)</f>
        <v>132600</v>
      </c>
      <c r="Q51" s="313">
        <f>SUM(P51+N51)</f>
        <v>138000</v>
      </c>
      <c r="R51" s="313">
        <f>SUM(Q51+O51)</f>
        <v>143520</v>
      </c>
      <c r="S51" s="308"/>
      <c r="T51" s="279"/>
      <c r="U51" s="297" t="s">
        <v>15</v>
      </c>
      <c r="V51" s="45" t="s">
        <v>3</v>
      </c>
      <c r="W51" s="298">
        <v>10620</v>
      </c>
      <c r="X51" s="298">
        <v>0</v>
      </c>
      <c r="Y51" s="298">
        <v>0</v>
      </c>
      <c r="Z51" s="299">
        <f t="shared" si="58"/>
        <v>10620</v>
      </c>
      <c r="AA51" s="300">
        <f t="shared" si="59"/>
        <v>127440</v>
      </c>
      <c r="AB51" s="309"/>
      <c r="AC51" s="309"/>
      <c r="AD51" s="309"/>
      <c r="AE51" s="309"/>
      <c r="AF51" s="309"/>
      <c r="AG51" s="309"/>
      <c r="AH51" s="309"/>
      <c r="AI51" s="309"/>
      <c r="AJ51" s="309"/>
      <c r="AK51" s="309"/>
      <c r="AL51" s="309"/>
      <c r="AM51" s="309"/>
      <c r="AN51" s="279"/>
      <c r="AO51" s="301">
        <f>SUM(W51)</f>
        <v>10620</v>
      </c>
      <c r="AP51" s="312">
        <f t="shared" si="60"/>
        <v>424.8</v>
      </c>
      <c r="AQ51" s="45">
        <v>430</v>
      </c>
      <c r="AR51" s="302">
        <f t="shared" si="61"/>
        <v>5160</v>
      </c>
      <c r="AS51" s="299">
        <f t="shared" si="62"/>
        <v>11050</v>
      </c>
      <c r="AT51" s="312">
        <f t="shared" si="63"/>
        <v>442</v>
      </c>
      <c r="AU51" s="309">
        <v>450</v>
      </c>
      <c r="AV51" s="303">
        <f t="shared" si="64"/>
        <v>5400</v>
      </c>
      <c r="AW51" s="299">
        <f t="shared" si="65"/>
        <v>11500</v>
      </c>
      <c r="AX51" s="312">
        <f t="shared" si="66"/>
        <v>460</v>
      </c>
      <c r="AY51" s="309">
        <v>460</v>
      </c>
      <c r="AZ51" s="304">
        <f t="shared" si="67"/>
        <v>5520</v>
      </c>
      <c r="BA51" s="280"/>
      <c r="BB51" s="280"/>
      <c r="BC51" s="280"/>
      <c r="BD51" s="280"/>
      <c r="BE51" s="280"/>
      <c r="BG51" s="439"/>
    </row>
    <row r="52" spans="1:59" ht="15.75" x14ac:dyDescent="0.25">
      <c r="A52" s="498">
        <v>31</v>
      </c>
      <c r="B52" s="323" t="s">
        <v>9</v>
      </c>
      <c r="C52" s="322" t="s">
        <v>3</v>
      </c>
      <c r="D52" s="307">
        <v>1</v>
      </c>
      <c r="E52" s="307" t="s">
        <v>3</v>
      </c>
      <c r="F52" s="318">
        <v>0</v>
      </c>
      <c r="G52" s="322" t="s">
        <v>3</v>
      </c>
      <c r="H52" s="322" t="s">
        <v>3</v>
      </c>
      <c r="I52" s="322">
        <v>1</v>
      </c>
      <c r="J52" s="322" t="s">
        <v>3</v>
      </c>
      <c r="K52" s="322" t="s">
        <v>3</v>
      </c>
      <c r="L52" s="311">
        <v>1</v>
      </c>
      <c r="M52" s="318">
        <v>0</v>
      </c>
      <c r="N52" s="318">
        <v>0</v>
      </c>
      <c r="O52" s="318">
        <v>0</v>
      </c>
      <c r="P52" s="318">
        <v>0</v>
      </c>
      <c r="Q52" s="318">
        <v>0</v>
      </c>
      <c r="R52" s="318">
        <f>SUM(BA102)</f>
        <v>108000</v>
      </c>
      <c r="S52" s="307" t="s">
        <v>110</v>
      </c>
      <c r="T52" s="279"/>
      <c r="U52" s="316" t="s">
        <v>9</v>
      </c>
      <c r="V52" s="317" t="s">
        <v>3</v>
      </c>
      <c r="W52" s="319"/>
      <c r="X52" s="319"/>
      <c r="Y52" s="319"/>
      <c r="Z52" s="320"/>
      <c r="AA52" s="320"/>
      <c r="AB52" s="320"/>
      <c r="AC52" s="320"/>
      <c r="AD52" s="320"/>
      <c r="AE52" s="320"/>
      <c r="AF52" s="320"/>
      <c r="AG52" s="320"/>
      <c r="AH52" s="320"/>
      <c r="AI52" s="320"/>
      <c r="AJ52" s="320"/>
      <c r="AK52" s="320"/>
      <c r="AL52" s="320"/>
      <c r="AM52" s="320"/>
      <c r="AN52" s="315"/>
      <c r="AO52" s="320"/>
      <c r="AP52" s="321"/>
      <c r="AQ52" s="322"/>
      <c r="AR52" s="320"/>
      <c r="AS52" s="321"/>
      <c r="AT52" s="322"/>
      <c r="AU52" s="320"/>
      <c r="AV52" s="321"/>
      <c r="AW52" s="322"/>
      <c r="AX52" s="305"/>
      <c r="AY52" s="305"/>
      <c r="AZ52" s="305"/>
      <c r="BA52" s="280"/>
      <c r="BB52" s="280"/>
      <c r="BC52" s="280"/>
      <c r="BD52" s="280"/>
      <c r="BE52" s="280"/>
      <c r="BG52" s="439"/>
    </row>
    <row r="53" spans="1:59" ht="15.75" x14ac:dyDescent="0.25">
      <c r="A53" s="498"/>
      <c r="B53" s="323"/>
      <c r="C53" s="322"/>
      <c r="D53" s="322"/>
      <c r="E53" s="322"/>
      <c r="F53" s="323"/>
      <c r="G53" s="323"/>
      <c r="H53" s="323"/>
      <c r="I53" s="323"/>
      <c r="J53" s="323"/>
      <c r="K53" s="323"/>
      <c r="L53" s="323"/>
      <c r="M53" s="323"/>
      <c r="N53" s="323"/>
      <c r="O53" s="323"/>
      <c r="P53" s="323"/>
      <c r="Q53" s="323"/>
      <c r="R53" s="323"/>
      <c r="S53" s="323"/>
      <c r="T53" s="279"/>
      <c r="U53" s="324"/>
      <c r="V53" s="472"/>
      <c r="W53" s="325"/>
      <c r="X53" s="325"/>
      <c r="Y53" s="325"/>
      <c r="Z53" s="325"/>
      <c r="AA53" s="325"/>
      <c r="AB53" s="325"/>
      <c r="AC53" s="325"/>
      <c r="AD53" s="325"/>
      <c r="AE53" s="325"/>
      <c r="AF53" s="325"/>
      <c r="AG53" s="325"/>
      <c r="AH53" s="325"/>
      <c r="AI53" s="325"/>
      <c r="AJ53" s="325"/>
      <c r="AK53" s="325"/>
      <c r="AL53" s="325"/>
      <c r="AM53" s="325"/>
      <c r="AN53" s="279"/>
      <c r="AO53" s="326"/>
      <c r="AP53" s="326"/>
      <c r="AQ53" s="326"/>
      <c r="AR53" s="326"/>
      <c r="AS53" s="326"/>
      <c r="AT53" s="326"/>
      <c r="AU53" s="326"/>
      <c r="AV53" s="326"/>
      <c r="AW53" s="326"/>
      <c r="AX53" s="327"/>
      <c r="AY53" s="327"/>
      <c r="AZ53" s="327"/>
      <c r="BA53" s="280"/>
      <c r="BB53" s="280"/>
      <c r="BC53" s="280"/>
      <c r="BD53" s="280"/>
      <c r="BE53" s="280"/>
      <c r="BG53" s="439"/>
    </row>
    <row r="54" spans="1:59" ht="15.75" x14ac:dyDescent="0.25">
      <c r="A54" s="499">
        <v>4</v>
      </c>
      <c r="B54" s="445" t="s">
        <v>16</v>
      </c>
      <c r="C54" s="445"/>
      <c r="D54" s="445">
        <f t="shared" ref="D54:I54" si="68">SUM(D8:D53)</f>
        <v>32</v>
      </c>
      <c r="E54" s="445">
        <f t="shared" si="68"/>
        <v>27</v>
      </c>
      <c r="F54" s="446">
        <f t="shared" si="68"/>
        <v>5650800</v>
      </c>
      <c r="G54" s="534">
        <f t="shared" si="68"/>
        <v>2587</v>
      </c>
      <c r="H54" s="534">
        <f t="shared" si="68"/>
        <v>2590</v>
      </c>
      <c r="I54" s="534">
        <f t="shared" si="68"/>
        <v>2592</v>
      </c>
      <c r="J54" s="752">
        <f>SUM(J18:J53)</f>
        <v>2563</v>
      </c>
      <c r="K54" s="752">
        <f>SUM(K18:K53)</f>
        <v>2564</v>
      </c>
      <c r="L54" s="752">
        <f>SUM(L18:L53)</f>
        <v>2564</v>
      </c>
      <c r="M54" s="535">
        <f t="shared" ref="M54:R54" si="69">SUM(M8:M53)</f>
        <v>721061</v>
      </c>
      <c r="N54" s="535">
        <f t="shared" si="69"/>
        <v>650562</v>
      </c>
      <c r="O54" s="535">
        <f t="shared" si="69"/>
        <v>234103</v>
      </c>
      <c r="P54" s="535">
        <f t="shared" si="69"/>
        <v>6371861</v>
      </c>
      <c r="Q54" s="535">
        <f t="shared" si="69"/>
        <v>7019862</v>
      </c>
      <c r="R54" s="535">
        <f t="shared" si="69"/>
        <v>7359403</v>
      </c>
      <c r="S54" s="447"/>
      <c r="T54" s="279"/>
      <c r="U54" s="279"/>
      <c r="V54" s="279"/>
      <c r="W54" s="279"/>
      <c r="X54" s="279"/>
      <c r="Y54" s="279"/>
      <c r="Z54" s="279"/>
      <c r="AA54" s="279"/>
      <c r="AB54" s="279"/>
      <c r="AC54" s="279"/>
      <c r="AD54" s="279"/>
      <c r="AE54" s="279"/>
      <c r="AF54" s="279"/>
      <c r="AG54" s="279"/>
      <c r="AH54" s="279"/>
      <c r="AI54" s="279"/>
      <c r="AJ54" s="279"/>
      <c r="AK54" s="279"/>
      <c r="AL54" s="279"/>
      <c r="AM54" s="279"/>
      <c r="AN54" s="279"/>
      <c r="AO54" s="279"/>
      <c r="AP54" s="279"/>
      <c r="AQ54" s="279"/>
      <c r="AR54" s="279"/>
      <c r="AS54" s="279"/>
      <c r="AT54" s="279"/>
      <c r="AU54" s="279"/>
      <c r="AV54" s="279"/>
      <c r="AW54" s="279"/>
      <c r="AX54" s="279"/>
      <c r="AY54" s="279"/>
      <c r="AZ54" s="279"/>
      <c r="BA54" s="280"/>
      <c r="BB54" s="280"/>
      <c r="BC54" s="280"/>
      <c r="BD54" s="280"/>
      <c r="BE54" s="280"/>
      <c r="BG54" s="439"/>
    </row>
    <row r="55" spans="1:59" ht="15.75" x14ac:dyDescent="0.25">
      <c r="A55" s="499">
        <v>5</v>
      </c>
      <c r="B55" s="716" t="s">
        <v>29</v>
      </c>
      <c r="C55" s="717"/>
      <c r="D55" s="717"/>
      <c r="E55" s="717"/>
      <c r="F55" s="717"/>
      <c r="G55" s="717"/>
      <c r="H55" s="717"/>
      <c r="I55" s="717"/>
      <c r="J55" s="717"/>
      <c r="K55" s="717"/>
      <c r="L55" s="717"/>
      <c r="M55" s="717"/>
      <c r="N55" s="717"/>
      <c r="O55" s="718"/>
      <c r="P55" s="535">
        <f>SUM(P54*20/100)</f>
        <v>1274372.2</v>
      </c>
      <c r="Q55" s="535">
        <f>SUM(Q54*20/100)</f>
        <v>1403972.4</v>
      </c>
      <c r="R55" s="535">
        <f>SUM(R54*20/100)</f>
        <v>1471880.6</v>
      </c>
      <c r="S55" s="448"/>
      <c r="T55" s="279"/>
      <c r="U55" s="424"/>
      <c r="V55" s="424"/>
      <c r="W55" s="370"/>
      <c r="X55" s="370"/>
      <c r="Y55" s="370"/>
      <c r="Z55" s="370"/>
      <c r="AA55" s="370"/>
      <c r="AB55" s="370"/>
      <c r="AC55" s="370"/>
      <c r="AD55" s="370"/>
      <c r="AE55" s="370"/>
      <c r="AF55" s="370"/>
      <c r="AG55" s="370"/>
      <c r="AH55" s="370"/>
      <c r="AI55" s="328"/>
      <c r="AJ55" s="328"/>
      <c r="AK55" s="328"/>
      <c r="AL55" s="328"/>
      <c r="AM55" s="328"/>
      <c r="AN55" s="279"/>
      <c r="AO55" s="424"/>
      <c r="AP55" s="424"/>
      <c r="AQ55" s="424"/>
      <c r="AR55" s="424"/>
      <c r="AS55" s="370"/>
      <c r="AT55" s="370"/>
      <c r="AU55" s="370"/>
      <c r="AV55" s="370"/>
      <c r="AW55" s="370"/>
      <c r="AX55" s="365"/>
      <c r="AY55" s="365"/>
      <c r="AZ55" s="365"/>
      <c r="BA55" s="280"/>
      <c r="BB55" s="280"/>
      <c r="BC55" s="280"/>
      <c r="BD55" s="280"/>
      <c r="BE55" s="280"/>
      <c r="BG55" s="439"/>
    </row>
    <row r="56" spans="1:59" ht="15.75" x14ac:dyDescent="0.25">
      <c r="A56" s="499">
        <v>6</v>
      </c>
      <c r="B56" s="716" t="s">
        <v>30</v>
      </c>
      <c r="C56" s="717"/>
      <c r="D56" s="717"/>
      <c r="E56" s="717"/>
      <c r="F56" s="717"/>
      <c r="G56" s="717"/>
      <c r="H56" s="717"/>
      <c r="I56" s="717"/>
      <c r="J56" s="717"/>
      <c r="K56" s="717"/>
      <c r="L56" s="717"/>
      <c r="M56" s="717"/>
      <c r="N56" s="717"/>
      <c r="O56" s="718"/>
      <c r="P56" s="535">
        <f>SUM(P54:P55)</f>
        <v>7646233.2000000002</v>
      </c>
      <c r="Q56" s="535">
        <f>SUM(Q54:Q55)</f>
        <v>8423834.4000000004</v>
      </c>
      <c r="R56" s="535">
        <f>SUM(R54:R55)</f>
        <v>8831283.5999999996</v>
      </c>
      <c r="S56" s="448"/>
      <c r="T56" s="279"/>
      <c r="U56" s="365"/>
      <c r="V56" s="365"/>
      <c r="W56" s="370"/>
      <c r="X56" s="370"/>
      <c r="Y56" s="370"/>
      <c r="Z56" s="370"/>
      <c r="AA56" s="370"/>
      <c r="AB56" s="370"/>
      <c r="AC56" s="370"/>
      <c r="AD56" s="370"/>
      <c r="AE56" s="370"/>
      <c r="AF56" s="370"/>
      <c r="AG56" s="370"/>
      <c r="AH56" s="370"/>
      <c r="AI56" s="328"/>
      <c r="AJ56" s="328"/>
      <c r="AK56" s="328"/>
      <c r="AL56" s="328"/>
      <c r="AM56" s="328"/>
      <c r="AN56" s="328"/>
      <c r="AO56" s="365"/>
      <c r="AP56" s="370"/>
      <c r="AQ56" s="370"/>
      <c r="AR56" s="370"/>
      <c r="AS56" s="370"/>
      <c r="AT56" s="370"/>
      <c r="AU56" s="370"/>
      <c r="AV56" s="370"/>
      <c r="AW56" s="370"/>
      <c r="AX56" s="365"/>
      <c r="AY56" s="365"/>
      <c r="AZ56" s="365"/>
      <c r="BA56" s="280"/>
      <c r="BB56" s="280"/>
      <c r="BC56" s="280"/>
      <c r="BD56" s="280"/>
      <c r="BE56" s="280"/>
      <c r="BG56" s="439"/>
    </row>
    <row r="57" spans="1:59" ht="15.75" x14ac:dyDescent="0.25">
      <c r="A57" s="499">
        <v>7</v>
      </c>
      <c r="B57" s="719" t="s">
        <v>31</v>
      </c>
      <c r="C57" s="720"/>
      <c r="D57" s="720"/>
      <c r="E57" s="720"/>
      <c r="F57" s="720"/>
      <c r="G57" s="720"/>
      <c r="H57" s="720"/>
      <c r="I57" s="720"/>
      <c r="J57" s="720"/>
      <c r="K57" s="720"/>
      <c r="L57" s="720"/>
      <c r="M57" s="720"/>
      <c r="N57" s="720"/>
      <c r="O57" s="721"/>
      <c r="P57" s="536">
        <f>SUM(P56*100/N81)</f>
        <v>29.030742945661089</v>
      </c>
      <c r="Q57" s="536">
        <f>SUM(Q56*100/N82)</f>
        <v>30.460108550621399</v>
      </c>
      <c r="R57" s="536">
        <f>SUM(R56*100/L83)</f>
        <v>30.41278266991964</v>
      </c>
      <c r="S57" s="500"/>
      <c r="T57" s="279"/>
      <c r="U57" s="365"/>
      <c r="V57" s="365"/>
      <c r="W57" s="382"/>
      <c r="X57" s="370"/>
      <c r="Y57" s="370"/>
      <c r="Z57" s="370"/>
      <c r="AA57" s="370"/>
      <c r="AB57" s="370"/>
      <c r="AC57" s="370"/>
      <c r="AD57" s="370"/>
      <c r="AE57" s="370"/>
      <c r="AF57" s="370"/>
      <c r="AG57" s="370"/>
      <c r="AH57" s="370"/>
      <c r="AI57" s="328"/>
      <c r="AJ57" s="328"/>
      <c r="AK57" s="328"/>
      <c r="AL57" s="328"/>
      <c r="AM57" s="328"/>
      <c r="AN57" s="279"/>
      <c r="AO57" s="382"/>
      <c r="AP57" s="370"/>
      <c r="AQ57" s="370"/>
      <c r="AR57" s="370"/>
      <c r="AS57" s="370"/>
      <c r="AT57" s="370"/>
      <c r="AU57" s="370"/>
      <c r="AV57" s="370"/>
      <c r="AW57" s="370"/>
      <c r="AX57" s="370"/>
      <c r="AY57" s="370"/>
      <c r="AZ57" s="370"/>
      <c r="BA57" s="328"/>
      <c r="BB57" s="280"/>
      <c r="BC57" s="280"/>
      <c r="BD57" s="280"/>
      <c r="BE57" s="280"/>
      <c r="BG57" s="439"/>
    </row>
    <row r="58" spans="1:59" ht="18.75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79"/>
      <c r="U58" s="365"/>
      <c r="V58" s="365"/>
      <c r="W58" s="382"/>
      <c r="X58" s="370"/>
      <c r="Y58" s="370"/>
      <c r="Z58" s="370"/>
      <c r="AA58" s="370"/>
      <c r="AB58" s="370"/>
      <c r="AC58" s="370"/>
      <c r="AD58" s="370"/>
      <c r="AE58" s="370"/>
      <c r="AF58" s="370"/>
      <c r="AG58" s="370"/>
      <c r="AH58" s="370"/>
      <c r="AI58" s="328"/>
      <c r="AJ58" s="328"/>
      <c r="AK58" s="328"/>
      <c r="AL58" s="328"/>
      <c r="AM58" s="328"/>
      <c r="AN58" s="279"/>
      <c r="AO58" s="382"/>
      <c r="AP58" s="370"/>
      <c r="AQ58" s="370"/>
      <c r="AR58" s="370"/>
      <c r="AS58" s="370"/>
      <c r="AT58" s="370"/>
      <c r="AU58" s="370"/>
      <c r="AV58" s="370"/>
      <c r="AW58" s="370"/>
      <c r="AX58" s="370"/>
      <c r="AY58" s="370"/>
      <c r="AZ58" s="370"/>
      <c r="BA58" s="328"/>
      <c r="BB58" s="280"/>
      <c r="BC58" s="280"/>
      <c r="BD58" s="280"/>
      <c r="BE58" s="280"/>
      <c r="BG58" s="439"/>
    </row>
    <row r="59" spans="1:59" ht="18.75" x14ac:dyDescent="0.3">
      <c r="A59" s="2"/>
      <c r="B59" s="2"/>
      <c r="C59" s="2"/>
      <c r="D59" s="2"/>
      <c r="E59" s="2"/>
      <c r="F59" s="2"/>
      <c r="G59" s="2" t="s">
        <v>83</v>
      </c>
      <c r="H59" s="128"/>
      <c r="I59" s="568" t="s">
        <v>237</v>
      </c>
      <c r="J59" s="559"/>
      <c r="K59" s="559"/>
      <c r="L59" s="559"/>
      <c r="M59" s="559"/>
      <c r="N59" s="559"/>
      <c r="O59" s="559"/>
      <c r="P59" s="559"/>
      <c r="Q59" s="559"/>
      <c r="R59" s="559"/>
      <c r="S59" s="559"/>
      <c r="T59" s="279"/>
      <c r="U59" s="365"/>
      <c r="V59" s="365"/>
      <c r="W59" s="382"/>
      <c r="X59" s="370"/>
      <c r="Y59" s="370"/>
      <c r="Z59" s="370"/>
      <c r="AA59" s="370"/>
      <c r="AB59" s="370"/>
      <c r="AC59" s="370"/>
      <c r="AD59" s="370"/>
      <c r="AE59" s="370"/>
      <c r="AF59" s="370"/>
      <c r="AG59" s="370"/>
      <c r="AH59" s="370"/>
      <c r="AI59" s="328"/>
      <c r="AJ59" s="328"/>
      <c r="AK59" s="328"/>
      <c r="AL59" s="328"/>
      <c r="AM59" s="328"/>
      <c r="AN59" s="279"/>
      <c r="AO59" s="382"/>
      <c r="AP59" s="370"/>
      <c r="AQ59" s="370"/>
      <c r="AR59" s="370"/>
      <c r="AS59" s="370"/>
      <c r="AT59" s="370"/>
      <c r="AU59" s="370"/>
      <c r="AV59" s="370"/>
      <c r="AW59" s="370"/>
      <c r="AX59" s="370"/>
      <c r="AY59" s="370"/>
      <c r="AZ59" s="370"/>
      <c r="BA59" s="328"/>
      <c r="BB59" s="280"/>
      <c r="BC59" s="280"/>
      <c r="BD59" s="280"/>
      <c r="BE59" s="280"/>
      <c r="BG59" s="439"/>
    </row>
    <row r="60" spans="1:59" ht="18.75" x14ac:dyDescent="0.3">
      <c r="A60" s="2"/>
      <c r="B60" s="186"/>
      <c r="C60" s="103"/>
      <c r="D60" s="103"/>
      <c r="E60" s="103"/>
      <c r="F60" s="103"/>
      <c r="G60" s="103"/>
      <c r="H60" s="103"/>
      <c r="I60" s="750" t="s">
        <v>238</v>
      </c>
      <c r="J60" s="750"/>
      <c r="K60" s="750"/>
      <c r="L60" s="750"/>
      <c r="M60" s="750"/>
      <c r="N60" s="750"/>
      <c r="O60" s="750"/>
      <c r="P60" s="750"/>
      <c r="Q60" s="750"/>
      <c r="R60" s="750"/>
      <c r="S60" s="750"/>
      <c r="T60" s="365"/>
      <c r="U60" s="365"/>
      <c r="V60" s="365"/>
      <c r="W60" s="382"/>
      <c r="X60" s="370"/>
      <c r="Y60" s="370"/>
      <c r="Z60" s="370"/>
      <c r="AA60" s="370"/>
      <c r="AB60" s="370"/>
      <c r="AC60" s="370"/>
      <c r="AD60" s="370"/>
      <c r="AE60" s="370"/>
      <c r="AF60" s="370"/>
      <c r="AG60" s="370"/>
      <c r="AH60" s="370"/>
      <c r="AI60" s="328"/>
      <c r="AJ60" s="328"/>
      <c r="AK60" s="328"/>
      <c r="AL60" s="328"/>
      <c r="AM60" s="328"/>
      <c r="AN60" s="328"/>
      <c r="AO60" s="382"/>
      <c r="AP60" s="370"/>
      <c r="AQ60" s="370"/>
      <c r="AR60" s="370"/>
      <c r="AS60" s="370"/>
      <c r="AT60" s="370"/>
      <c r="AU60" s="370"/>
      <c r="AV60" s="370"/>
      <c r="AW60" s="370"/>
      <c r="AX60" s="370"/>
      <c r="AY60" s="370"/>
      <c r="AZ60" s="370"/>
      <c r="BA60" s="280"/>
      <c r="BB60" s="280"/>
      <c r="BC60" s="280"/>
      <c r="BD60" s="280"/>
      <c r="BE60" s="280"/>
      <c r="BG60" s="439"/>
    </row>
    <row r="61" spans="1:59" ht="18.75" x14ac:dyDescent="0.3">
      <c r="A61" s="2"/>
      <c r="B61" s="122"/>
      <c r="C61" s="103"/>
      <c r="D61" s="103"/>
      <c r="E61" s="103"/>
      <c r="F61" s="103"/>
      <c r="G61" s="103"/>
      <c r="H61" s="103"/>
      <c r="I61" s="750" t="s">
        <v>239</v>
      </c>
      <c r="J61" s="750"/>
      <c r="K61" s="750"/>
      <c r="L61" s="750"/>
      <c r="M61" s="750"/>
      <c r="N61" s="750"/>
      <c r="O61" s="750"/>
      <c r="P61" s="750"/>
      <c r="Q61" s="750"/>
      <c r="R61" s="750"/>
      <c r="S61" s="750"/>
      <c r="T61" s="365"/>
      <c r="U61" s="365"/>
      <c r="V61" s="365"/>
      <c r="W61" s="382"/>
      <c r="X61" s="370"/>
      <c r="Y61" s="370"/>
      <c r="Z61" s="370"/>
      <c r="AA61" s="370"/>
      <c r="AB61" s="370"/>
      <c r="AC61" s="370"/>
      <c r="AD61" s="370"/>
      <c r="AE61" s="370"/>
      <c r="AF61" s="370"/>
      <c r="AG61" s="370"/>
      <c r="AH61" s="370"/>
      <c r="AI61" s="328"/>
      <c r="AJ61" s="328"/>
      <c r="AK61" s="328"/>
      <c r="AL61" s="328"/>
      <c r="AM61" s="328"/>
      <c r="AN61" s="279"/>
      <c r="AO61" s="382"/>
      <c r="AP61" s="370"/>
      <c r="AQ61" s="370"/>
      <c r="AR61" s="370"/>
      <c r="AS61" s="370"/>
      <c r="AT61" s="370"/>
      <c r="AU61" s="370"/>
      <c r="AV61" s="370"/>
      <c r="AW61" s="370"/>
      <c r="AX61" s="370"/>
      <c r="AY61" s="370"/>
      <c r="AZ61" s="370"/>
      <c r="BA61" s="280"/>
      <c r="BB61" s="280"/>
      <c r="BC61" s="280"/>
      <c r="BD61" s="280"/>
      <c r="BE61" s="280"/>
      <c r="BG61" s="439"/>
    </row>
    <row r="62" spans="1:59" ht="18.75" x14ac:dyDescent="0.3">
      <c r="A62" s="2"/>
      <c r="B62" s="122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365"/>
      <c r="U62" s="365"/>
      <c r="V62" s="365"/>
      <c r="W62" s="382"/>
      <c r="X62" s="478"/>
      <c r="Y62" s="370"/>
      <c r="Z62" s="370"/>
      <c r="AA62" s="370"/>
      <c r="AB62" s="478"/>
      <c r="AC62" s="370"/>
      <c r="AD62" s="370"/>
      <c r="AE62" s="370"/>
      <c r="AF62" s="370"/>
      <c r="AG62" s="370"/>
      <c r="AH62" s="370"/>
      <c r="AI62" s="465"/>
      <c r="AJ62" s="465"/>
      <c r="AK62" s="382"/>
      <c r="AL62" s="382"/>
      <c r="AM62" s="382"/>
      <c r="AN62" s="279"/>
      <c r="AO62" s="382"/>
      <c r="AP62" s="478"/>
      <c r="AQ62" s="370"/>
      <c r="AR62" s="370"/>
      <c r="AS62" s="370"/>
      <c r="AT62" s="478"/>
      <c r="AU62" s="370"/>
      <c r="AV62" s="370"/>
      <c r="AW62" s="370"/>
      <c r="AX62" s="370"/>
      <c r="AY62" s="370"/>
      <c r="AZ62" s="370"/>
      <c r="BA62" s="280"/>
      <c r="BB62" s="280"/>
      <c r="BC62" s="280"/>
      <c r="BD62" s="280"/>
      <c r="BE62" s="280"/>
      <c r="BG62" s="439"/>
    </row>
    <row r="63" spans="1:59" ht="18.75" x14ac:dyDescent="0.3">
      <c r="A63" s="2"/>
      <c r="B63" s="122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365"/>
      <c r="U63" s="378"/>
      <c r="V63" s="378"/>
      <c r="W63" s="382"/>
      <c r="X63" s="478"/>
      <c r="Y63" s="370"/>
      <c r="Z63" s="370"/>
      <c r="AA63" s="370"/>
      <c r="AB63" s="370"/>
      <c r="AC63" s="370"/>
      <c r="AD63" s="370"/>
      <c r="AE63" s="370"/>
      <c r="AF63" s="370"/>
      <c r="AG63" s="370"/>
      <c r="AH63" s="370"/>
      <c r="AI63" s="465"/>
      <c r="AJ63" s="465"/>
      <c r="AK63" s="382"/>
      <c r="AL63" s="382"/>
      <c r="AM63" s="382"/>
      <c r="AN63" s="279"/>
      <c r="AO63" s="382"/>
      <c r="AP63" s="478"/>
      <c r="AQ63" s="370"/>
      <c r="AR63" s="370"/>
      <c r="AS63" s="370"/>
      <c r="AT63" s="370"/>
      <c r="AU63" s="370"/>
      <c r="AV63" s="370"/>
      <c r="AW63" s="370"/>
      <c r="AX63" s="370"/>
      <c r="AY63" s="370"/>
      <c r="AZ63" s="370"/>
      <c r="BA63" s="280"/>
      <c r="BB63" s="280"/>
      <c r="BC63" s="280"/>
      <c r="BD63" s="280"/>
      <c r="BE63" s="280"/>
      <c r="BG63" s="439"/>
    </row>
    <row r="64" spans="1:59" ht="18.75" x14ac:dyDescent="0.3">
      <c r="A64" s="2"/>
      <c r="B64" s="122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365"/>
      <c r="U64" s="279"/>
      <c r="V64" s="279"/>
      <c r="W64" s="328"/>
      <c r="X64" s="328"/>
      <c r="Y64" s="328"/>
      <c r="Z64" s="328"/>
      <c r="AA64" s="328"/>
      <c r="AB64" s="328"/>
      <c r="AC64" s="328"/>
      <c r="AD64" s="328"/>
      <c r="AE64" s="328"/>
      <c r="AF64" s="328"/>
      <c r="AG64" s="328"/>
      <c r="AH64" s="328"/>
      <c r="AI64" s="330"/>
      <c r="AJ64" s="330"/>
      <c r="AK64" s="331"/>
      <c r="AL64" s="331"/>
      <c r="AM64" s="382"/>
      <c r="AN64" s="328"/>
      <c r="AO64" s="279"/>
      <c r="AP64" s="279"/>
      <c r="AQ64" s="279"/>
      <c r="AR64" s="279"/>
      <c r="AS64" s="279"/>
      <c r="AT64" s="279"/>
      <c r="AU64" s="279"/>
      <c r="AV64" s="279"/>
      <c r="AW64" s="279"/>
      <c r="AX64" s="279"/>
      <c r="AY64" s="279"/>
      <c r="AZ64" s="279"/>
      <c r="BA64" s="280"/>
      <c r="BB64" s="280"/>
      <c r="BC64" s="280"/>
      <c r="BD64" s="280"/>
      <c r="BE64" s="280"/>
      <c r="BG64" s="439"/>
    </row>
    <row r="65" spans="1:59" ht="18.75" x14ac:dyDescent="0.3">
      <c r="A65" s="2"/>
      <c r="B65" s="459"/>
      <c r="C65" s="459"/>
      <c r="D65" s="147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365"/>
      <c r="U65" s="689" t="s">
        <v>187</v>
      </c>
      <c r="V65" s="689"/>
      <c r="W65" s="689"/>
      <c r="X65" s="689"/>
      <c r="Y65" s="711" t="s">
        <v>135</v>
      </c>
      <c r="Z65" s="711"/>
      <c r="AA65" s="711"/>
      <c r="AB65" s="711"/>
      <c r="AC65" s="328"/>
      <c r="AD65" s="328"/>
      <c r="AE65" s="328"/>
      <c r="AF65" s="328"/>
      <c r="AG65" s="328"/>
      <c r="AH65" s="328"/>
      <c r="AI65" s="328"/>
      <c r="AJ65" s="328"/>
      <c r="AK65" s="328"/>
      <c r="AL65" s="328"/>
      <c r="AM65" s="279"/>
      <c r="AN65" s="279"/>
      <c r="AO65" s="689" t="s">
        <v>187</v>
      </c>
      <c r="AP65" s="689"/>
      <c r="AQ65" s="689"/>
      <c r="AR65" s="689"/>
      <c r="AS65" s="689"/>
      <c r="AT65" s="689"/>
      <c r="AU65" s="711" t="s">
        <v>142</v>
      </c>
      <c r="AV65" s="711"/>
      <c r="AW65" s="711"/>
      <c r="AX65" s="711"/>
      <c r="AY65" s="279"/>
      <c r="AZ65" s="279"/>
      <c r="BA65" s="280"/>
      <c r="BB65" s="280"/>
      <c r="BC65" s="280"/>
      <c r="BD65" s="280"/>
      <c r="BE65" s="280"/>
      <c r="BG65" s="439"/>
    </row>
    <row r="66" spans="1:59" ht="18.75" x14ac:dyDescent="0.3">
      <c r="A66" s="2"/>
      <c r="B66" s="122"/>
      <c r="C66" s="459"/>
      <c r="D66" s="147"/>
      <c r="E66" s="103"/>
      <c r="F66" s="103"/>
      <c r="G66" s="147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365"/>
      <c r="U66" s="279"/>
      <c r="V66" s="328"/>
      <c r="W66" s="328"/>
      <c r="X66" s="328"/>
      <c r="Y66" s="328"/>
      <c r="Z66" s="328"/>
      <c r="AA66" s="328"/>
      <c r="AB66" s="328"/>
      <c r="AC66" s="328"/>
      <c r="AD66" s="328"/>
      <c r="AE66" s="328"/>
      <c r="AF66" s="328"/>
      <c r="AG66" s="328"/>
      <c r="AH66" s="328"/>
      <c r="AI66" s="328"/>
      <c r="AJ66" s="328"/>
      <c r="AK66" s="328"/>
      <c r="AL66" s="328"/>
      <c r="AM66" s="328"/>
      <c r="AN66" s="279"/>
      <c r="AO66" s="279"/>
      <c r="AP66" s="279"/>
      <c r="AQ66" s="279"/>
      <c r="AR66" s="279"/>
      <c r="AS66" s="279"/>
      <c r="AT66" s="279"/>
      <c r="AU66" s="279"/>
      <c r="AV66" s="279"/>
      <c r="AW66" s="279"/>
      <c r="AX66" s="279"/>
      <c r="AY66" s="279"/>
      <c r="AZ66" s="279"/>
      <c r="BA66" s="280"/>
      <c r="BB66" s="280"/>
      <c r="BC66" s="280"/>
      <c r="BD66" s="280"/>
      <c r="BE66" s="280"/>
      <c r="BG66" s="439"/>
    </row>
    <row r="67" spans="1:59" ht="18.75" x14ac:dyDescent="0.3">
      <c r="A67" s="2"/>
      <c r="B67" s="122"/>
      <c r="C67" s="459"/>
      <c r="D67" s="147"/>
      <c r="E67" s="103"/>
      <c r="F67" s="103"/>
      <c r="G67" s="147"/>
      <c r="H67" s="484"/>
      <c r="I67" s="484"/>
      <c r="J67" s="484"/>
      <c r="K67" s="484"/>
      <c r="L67" s="484"/>
      <c r="M67" s="484"/>
      <c r="N67" s="484"/>
      <c r="O67" s="484"/>
      <c r="P67" s="484"/>
      <c r="Q67" s="484"/>
      <c r="R67" s="484"/>
      <c r="S67" s="484"/>
      <c r="T67" s="365"/>
      <c r="U67" s="676" t="s">
        <v>20</v>
      </c>
      <c r="V67" s="332"/>
      <c r="W67" s="669" t="s">
        <v>49</v>
      </c>
      <c r="X67" s="669"/>
      <c r="Y67" s="669"/>
      <c r="Z67" s="669"/>
      <c r="AA67" s="669"/>
      <c r="AB67" s="669"/>
      <c r="AC67" s="669"/>
      <c r="AD67" s="669"/>
      <c r="AE67" s="669"/>
      <c r="AF67" s="669"/>
      <c r="AG67" s="669"/>
      <c r="AH67" s="669"/>
      <c r="AI67" s="669"/>
      <c r="AJ67" s="669"/>
      <c r="AK67" s="669"/>
      <c r="AL67" s="669"/>
      <c r="AM67" s="670"/>
      <c r="AN67" s="279"/>
      <c r="AO67" s="279"/>
      <c r="AP67" s="279"/>
      <c r="AQ67" s="279"/>
      <c r="AR67" s="279"/>
      <c r="AS67" s="279"/>
      <c r="AT67" s="279"/>
      <c r="AU67" s="279"/>
      <c r="AV67" s="279"/>
      <c r="AW67" s="279"/>
      <c r="AX67" s="279"/>
      <c r="AY67" s="279"/>
      <c r="AZ67" s="279"/>
      <c r="BA67" s="280"/>
      <c r="BB67" s="280"/>
      <c r="BC67" s="280"/>
      <c r="BD67" s="280"/>
      <c r="BE67" s="280"/>
      <c r="BG67" s="439"/>
    </row>
    <row r="68" spans="1:59" ht="18.75" x14ac:dyDescent="0.3">
      <c r="A68" s="2"/>
      <c r="B68" s="122"/>
      <c r="C68" s="459"/>
      <c r="D68" s="147"/>
      <c r="E68" s="103"/>
      <c r="F68" s="103"/>
      <c r="G68" s="147"/>
      <c r="H68" s="484"/>
      <c r="I68" s="484"/>
      <c r="J68" s="484"/>
      <c r="K68" s="484"/>
      <c r="L68" s="484"/>
      <c r="M68" s="484"/>
      <c r="N68" s="484"/>
      <c r="O68" s="484"/>
      <c r="P68" s="484"/>
      <c r="Q68" s="484"/>
      <c r="R68" s="484"/>
      <c r="S68" s="484"/>
      <c r="T68" s="365"/>
      <c r="U68" s="705"/>
      <c r="V68" s="281" t="s">
        <v>19</v>
      </c>
      <c r="W68" s="671" t="s">
        <v>136</v>
      </c>
      <c r="X68" s="672"/>
      <c r="Y68" s="672"/>
      <c r="Z68" s="672"/>
      <c r="AA68" s="672"/>
      <c r="AB68" s="672"/>
      <c r="AC68" s="672"/>
      <c r="AD68" s="672"/>
      <c r="AE68" s="672"/>
      <c r="AF68" s="672" t="s">
        <v>218</v>
      </c>
      <c r="AG68" s="672"/>
      <c r="AH68" s="672"/>
      <c r="AI68" s="672"/>
      <c r="AJ68" s="672"/>
      <c r="AK68" s="672"/>
      <c r="AL68" s="672"/>
      <c r="AM68" s="672"/>
      <c r="AN68" s="328"/>
      <c r="AO68" s="690" t="s">
        <v>20</v>
      </c>
      <c r="AP68" s="691"/>
      <c r="AQ68" s="692"/>
      <c r="AR68" s="333"/>
      <c r="AS68" s="333"/>
      <c r="AT68" s="748" t="s">
        <v>144</v>
      </c>
      <c r="AU68" s="749"/>
      <c r="AV68" s="749"/>
      <c r="AW68" s="749"/>
      <c r="AX68" s="749"/>
      <c r="AY68" s="749"/>
      <c r="AZ68" s="749"/>
      <c r="BA68" s="749"/>
      <c r="BB68" s="749"/>
      <c r="BC68" s="749"/>
      <c r="BD68" s="749"/>
      <c r="BE68" s="749"/>
      <c r="BG68" s="439"/>
    </row>
    <row r="69" spans="1:59" ht="18.75" x14ac:dyDescent="0.3">
      <c r="A69" s="2"/>
      <c r="B69" s="122"/>
      <c r="C69" s="459"/>
      <c r="D69" s="147"/>
      <c r="E69" s="103"/>
      <c r="F69" s="103"/>
      <c r="G69" s="147"/>
      <c r="H69" s="484"/>
      <c r="I69" s="484"/>
      <c r="J69" s="484"/>
      <c r="K69" s="484"/>
      <c r="L69" s="484"/>
      <c r="M69" s="484"/>
      <c r="N69" s="484"/>
      <c r="O69" s="484"/>
      <c r="P69" s="484"/>
      <c r="Q69" s="484"/>
      <c r="R69" s="484"/>
      <c r="S69" s="484"/>
      <c r="T69" s="365"/>
      <c r="U69" s="705"/>
      <c r="V69" s="282" t="s">
        <v>20</v>
      </c>
      <c r="W69" s="673" t="s">
        <v>133</v>
      </c>
      <c r="X69" s="673"/>
      <c r="Y69" s="673"/>
      <c r="Z69" s="673"/>
      <c r="AA69" s="674" t="s">
        <v>216</v>
      </c>
      <c r="AB69" s="673"/>
      <c r="AC69" s="673"/>
      <c r="AD69" s="675"/>
      <c r="AE69" s="334" t="s">
        <v>77</v>
      </c>
      <c r="AF69" s="681" t="s">
        <v>115</v>
      </c>
      <c r="AG69" s="681"/>
      <c r="AH69" s="681"/>
      <c r="AI69" s="681"/>
      <c r="AJ69" s="681"/>
      <c r="AK69" s="681"/>
      <c r="AL69" s="681"/>
      <c r="AM69" s="681"/>
      <c r="AN69" s="335"/>
      <c r="AO69" s="693"/>
      <c r="AP69" s="694"/>
      <c r="AQ69" s="695"/>
      <c r="AR69" s="281" t="s">
        <v>0</v>
      </c>
      <c r="AS69" s="281" t="s">
        <v>21</v>
      </c>
      <c r="AT69" s="665">
        <v>2561</v>
      </c>
      <c r="AU69" s="666"/>
      <c r="AV69" s="666"/>
      <c r="AW69" s="666"/>
      <c r="AX69" s="665">
        <v>2562</v>
      </c>
      <c r="AY69" s="666"/>
      <c r="AZ69" s="666"/>
      <c r="BA69" s="666"/>
      <c r="BB69" s="665">
        <v>2563</v>
      </c>
      <c r="BC69" s="666"/>
      <c r="BD69" s="666"/>
      <c r="BE69" s="714"/>
      <c r="BG69" s="439"/>
    </row>
    <row r="70" spans="1:59" ht="18.75" x14ac:dyDescent="0.3">
      <c r="A70" s="2"/>
      <c r="B70" s="122"/>
      <c r="C70" s="579" t="s">
        <v>240</v>
      </c>
      <c r="D70" s="579"/>
      <c r="E70" s="579"/>
      <c r="F70" s="579"/>
      <c r="G70" s="579"/>
      <c r="H70" s="579"/>
      <c r="I70" s="579"/>
      <c r="J70" s="579"/>
      <c r="K70" s="579"/>
      <c r="L70" s="579"/>
      <c r="M70" s="579"/>
      <c r="N70" s="579"/>
      <c r="O70" s="579"/>
      <c r="P70" s="103"/>
      <c r="Q70" s="103"/>
      <c r="R70" s="103"/>
      <c r="S70" s="103"/>
      <c r="T70" s="365"/>
      <c r="U70" s="705"/>
      <c r="V70" s="336"/>
      <c r="W70" s="463" t="s">
        <v>51</v>
      </c>
      <c r="X70" s="278" t="s">
        <v>108</v>
      </c>
      <c r="Y70" s="676" t="s">
        <v>16</v>
      </c>
      <c r="Z70" s="334" t="s">
        <v>21</v>
      </c>
      <c r="AA70" s="676" t="s">
        <v>113</v>
      </c>
      <c r="AB70" s="676" t="s">
        <v>114</v>
      </c>
      <c r="AC70" s="678" t="s">
        <v>16</v>
      </c>
      <c r="AD70" s="278" t="s">
        <v>60</v>
      </c>
      <c r="AE70" s="282" t="s">
        <v>80</v>
      </c>
      <c r="AF70" s="680" t="s">
        <v>78</v>
      </c>
      <c r="AG70" s="680"/>
      <c r="AH70" s="680"/>
      <c r="AI70" s="680" t="s">
        <v>59</v>
      </c>
      <c r="AJ70" s="680"/>
      <c r="AK70" s="680"/>
      <c r="AL70" s="465" t="s">
        <v>16</v>
      </c>
      <c r="AM70" s="281" t="s">
        <v>60</v>
      </c>
      <c r="AN70" s="337"/>
      <c r="AO70" s="693"/>
      <c r="AP70" s="694"/>
      <c r="AQ70" s="695"/>
      <c r="AR70" s="281" t="s">
        <v>79</v>
      </c>
      <c r="AS70" s="464" t="s">
        <v>45</v>
      </c>
      <c r="AT70" s="334" t="s">
        <v>104</v>
      </c>
      <c r="AU70" s="676" t="s">
        <v>212</v>
      </c>
      <c r="AV70" s="692" t="s">
        <v>46</v>
      </c>
      <c r="AW70" s="278" t="s">
        <v>21</v>
      </c>
      <c r="AX70" s="334" t="s">
        <v>104</v>
      </c>
      <c r="AY70" s="676" t="s">
        <v>212</v>
      </c>
      <c r="AZ70" s="692" t="s">
        <v>46</v>
      </c>
      <c r="BA70" s="278" t="s">
        <v>21</v>
      </c>
      <c r="BB70" s="334" t="s">
        <v>104</v>
      </c>
      <c r="BC70" s="676" t="s">
        <v>212</v>
      </c>
      <c r="BD70" s="692" t="s">
        <v>46</v>
      </c>
      <c r="BE70" s="278" t="s">
        <v>21</v>
      </c>
      <c r="BG70" s="439"/>
    </row>
    <row r="71" spans="1:59" ht="18.75" x14ac:dyDescent="0.3">
      <c r="A71" s="2"/>
      <c r="B71" s="122"/>
      <c r="C71" s="459"/>
      <c r="D71" s="147"/>
      <c r="E71" s="103"/>
      <c r="F71" s="103"/>
      <c r="G71" s="147"/>
      <c r="H71" s="370"/>
      <c r="I71" s="370"/>
      <c r="J71" s="370"/>
      <c r="K71" s="370"/>
      <c r="L71" s="370"/>
      <c r="M71" s="370"/>
      <c r="N71" s="370"/>
      <c r="O71" s="370"/>
      <c r="P71" s="370"/>
      <c r="Q71" s="370"/>
      <c r="R71" s="370"/>
      <c r="S71" s="370"/>
      <c r="T71" s="365"/>
      <c r="U71" s="677"/>
      <c r="V71" s="338"/>
      <c r="W71" s="468" t="s">
        <v>20</v>
      </c>
      <c r="X71" s="283" t="s">
        <v>109</v>
      </c>
      <c r="Y71" s="677"/>
      <c r="Z71" s="470" t="s">
        <v>45</v>
      </c>
      <c r="AA71" s="677"/>
      <c r="AB71" s="677"/>
      <c r="AC71" s="679"/>
      <c r="AD71" s="283" t="s">
        <v>61</v>
      </c>
      <c r="AE71" s="339" t="s">
        <v>43</v>
      </c>
      <c r="AF71" s="471" t="s">
        <v>56</v>
      </c>
      <c r="AG71" s="471" t="s">
        <v>78</v>
      </c>
      <c r="AH71" s="471" t="s">
        <v>58</v>
      </c>
      <c r="AI71" s="471" t="s">
        <v>57</v>
      </c>
      <c r="AJ71" s="471" t="s">
        <v>59</v>
      </c>
      <c r="AK71" s="467" t="s">
        <v>58</v>
      </c>
      <c r="AL71" s="469" t="s">
        <v>58</v>
      </c>
      <c r="AM71" s="283" t="s">
        <v>61</v>
      </c>
      <c r="AN71" s="337"/>
      <c r="AO71" s="696"/>
      <c r="AP71" s="697"/>
      <c r="AQ71" s="698"/>
      <c r="AR71" s="340"/>
      <c r="AS71" s="341"/>
      <c r="AT71" s="340" t="s">
        <v>105</v>
      </c>
      <c r="AU71" s="677"/>
      <c r="AV71" s="698"/>
      <c r="AW71" s="283" t="s">
        <v>45</v>
      </c>
      <c r="AX71" s="340" t="s">
        <v>105</v>
      </c>
      <c r="AY71" s="677"/>
      <c r="AZ71" s="698"/>
      <c r="BA71" s="283" t="s">
        <v>45</v>
      </c>
      <c r="BB71" s="283" t="s">
        <v>106</v>
      </c>
      <c r="BC71" s="677"/>
      <c r="BD71" s="698"/>
      <c r="BE71" s="283" t="s">
        <v>45</v>
      </c>
      <c r="BG71" s="439"/>
    </row>
    <row r="72" spans="1:59" ht="18.75" x14ac:dyDescent="0.3">
      <c r="A72" s="2"/>
      <c r="B72" s="122"/>
      <c r="C72" s="459"/>
      <c r="D72" s="147"/>
      <c r="E72" s="103"/>
      <c r="F72" s="103"/>
      <c r="G72" s="147"/>
      <c r="H72" s="485"/>
      <c r="I72" s="485"/>
      <c r="J72" s="485"/>
      <c r="K72" s="485"/>
      <c r="L72" s="485"/>
      <c r="M72" s="485"/>
      <c r="N72" s="485"/>
      <c r="O72" s="485"/>
      <c r="P72" s="485"/>
      <c r="Q72" s="485"/>
      <c r="R72" s="485"/>
      <c r="S72" s="485"/>
      <c r="T72" s="365"/>
      <c r="U72" s="342" t="s">
        <v>103</v>
      </c>
      <c r="V72" s="343"/>
      <c r="W72" s="344"/>
      <c r="X72" s="344"/>
      <c r="Y72" s="344"/>
      <c r="Z72" s="344"/>
      <c r="AA72" s="345"/>
      <c r="AB72" s="345"/>
      <c r="AC72" s="345"/>
      <c r="AD72" s="345"/>
      <c r="AE72" s="345"/>
      <c r="AF72" s="346"/>
      <c r="AG72" s="346"/>
      <c r="AH72" s="346"/>
      <c r="AI72" s="347"/>
      <c r="AJ72" s="347"/>
      <c r="AK72" s="347"/>
      <c r="AL72" s="347"/>
      <c r="AM72" s="348"/>
      <c r="AN72" s="337"/>
      <c r="AO72" s="688" t="s">
        <v>4</v>
      </c>
      <c r="AP72" s="688"/>
      <c r="AQ72" s="688"/>
      <c r="AR72" s="349"/>
      <c r="AS72" s="349"/>
      <c r="AT72" s="289"/>
      <c r="AU72" s="289"/>
      <c r="AV72" s="289"/>
      <c r="AW72" s="289"/>
      <c r="AX72" s="289"/>
      <c r="AY72" s="289"/>
      <c r="AZ72" s="289"/>
      <c r="BA72" s="289"/>
      <c r="BB72" s="350"/>
      <c r="BC72" s="350"/>
      <c r="BD72" s="350"/>
      <c r="BE72" s="350"/>
      <c r="BG72" s="439"/>
    </row>
    <row r="73" spans="1:59" ht="18.75" x14ac:dyDescent="0.3">
      <c r="A73" s="2"/>
      <c r="B73" s="122"/>
      <c r="C73" s="459"/>
      <c r="D73" s="147"/>
      <c r="E73" s="103"/>
      <c r="F73" s="103"/>
      <c r="G73" s="147"/>
      <c r="H73" s="485"/>
      <c r="I73" s="485"/>
      <c r="J73" s="485"/>
      <c r="K73" s="485"/>
      <c r="L73" s="485"/>
      <c r="M73" s="485"/>
      <c r="N73" s="485"/>
      <c r="O73" s="485"/>
      <c r="P73" s="485"/>
      <c r="Q73" s="485"/>
      <c r="R73" s="485"/>
      <c r="S73" s="485"/>
      <c r="T73" s="365"/>
      <c r="U73" s="351" t="s">
        <v>82</v>
      </c>
      <c r="V73" s="352" t="s">
        <v>65</v>
      </c>
      <c r="W73" s="298">
        <v>3500</v>
      </c>
      <c r="X73" s="298">
        <v>0</v>
      </c>
      <c r="Y73" s="299">
        <f>SUM(W73:X73)</f>
        <v>3500</v>
      </c>
      <c r="Z73" s="299">
        <f>SUM(Y73*12)</f>
        <v>42000</v>
      </c>
      <c r="AA73" s="309">
        <v>15430</v>
      </c>
      <c r="AB73" s="309">
        <v>50170</v>
      </c>
      <c r="AC73" s="353">
        <f>SUM(AA73:AB73)</f>
        <v>65600</v>
      </c>
      <c r="AD73" s="299">
        <f>SUM(AC73/2*12)</f>
        <v>393600</v>
      </c>
      <c r="AE73" s="354">
        <f>SUM(Z73+AD73)</f>
        <v>435600</v>
      </c>
      <c r="AF73" s="355">
        <f>SUM(AA73)</f>
        <v>15430</v>
      </c>
      <c r="AG73" s="309">
        <v>16270</v>
      </c>
      <c r="AH73" s="299">
        <f>SUM(AG73-AF73)</f>
        <v>840</v>
      </c>
      <c r="AI73" s="301">
        <f>SUM(AB73)</f>
        <v>50170</v>
      </c>
      <c r="AJ73" s="298">
        <v>48740</v>
      </c>
      <c r="AK73" s="299">
        <f>SUM(AI73-AJ73)</f>
        <v>1430</v>
      </c>
      <c r="AL73" s="299">
        <f>SUM(AH73+AK73)</f>
        <v>2270</v>
      </c>
      <c r="AM73" s="356">
        <f>SUM(AL73/2*12)</f>
        <v>13620</v>
      </c>
      <c r="AN73" s="337"/>
      <c r="AO73" s="667" t="s">
        <v>5</v>
      </c>
      <c r="AP73" s="667"/>
      <c r="AQ73" s="667"/>
      <c r="AR73" s="357"/>
      <c r="AS73" s="357"/>
      <c r="AT73" s="298"/>
      <c r="AU73" s="298"/>
      <c r="AV73" s="298"/>
      <c r="AW73" s="298"/>
      <c r="AX73" s="298"/>
      <c r="AY73" s="298"/>
      <c r="AZ73" s="298"/>
      <c r="BA73" s="298"/>
      <c r="BB73" s="358"/>
      <c r="BC73" s="358"/>
      <c r="BD73" s="358"/>
      <c r="BE73" s="358"/>
      <c r="BG73" s="439"/>
    </row>
    <row r="74" spans="1:59" ht="18.75" x14ac:dyDescent="0.3">
      <c r="A74" s="2"/>
      <c r="B74" s="122"/>
      <c r="C74" s="459"/>
      <c r="D74" s="147"/>
      <c r="E74" s="103"/>
      <c r="F74" s="103"/>
      <c r="G74" s="103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365"/>
      <c r="U74" s="359"/>
      <c r="V74" s="360"/>
      <c r="W74" s="361"/>
      <c r="X74" s="361"/>
      <c r="Y74" s="318"/>
      <c r="Z74" s="318"/>
      <c r="AA74" s="362"/>
      <c r="AB74" s="362"/>
      <c r="AC74" s="363"/>
      <c r="AD74" s="362"/>
      <c r="AE74" s="362"/>
      <c r="AF74" s="363"/>
      <c r="AG74" s="320"/>
      <c r="AH74" s="320"/>
      <c r="AI74" s="318"/>
      <c r="AJ74" s="318"/>
      <c r="AK74" s="318"/>
      <c r="AL74" s="313"/>
      <c r="AM74" s="313"/>
      <c r="AN74" s="279"/>
      <c r="AO74" s="668" t="s">
        <v>11</v>
      </c>
      <c r="AP74" s="668"/>
      <c r="AQ74" s="668"/>
      <c r="AR74" s="298">
        <v>9000</v>
      </c>
      <c r="AS74" s="354">
        <f>SUM(AR74*12)</f>
        <v>108000</v>
      </c>
      <c r="AT74" s="298" t="s">
        <v>3</v>
      </c>
      <c r="AU74" s="298" t="s">
        <v>3</v>
      </c>
      <c r="AV74" s="298" t="s">
        <v>3</v>
      </c>
      <c r="AW74" s="298" t="s">
        <v>3</v>
      </c>
      <c r="AX74" s="298" t="s">
        <v>3</v>
      </c>
      <c r="AY74" s="298" t="s">
        <v>3</v>
      </c>
      <c r="AZ74" s="298" t="s">
        <v>3</v>
      </c>
      <c r="BA74" s="298" t="s">
        <v>3</v>
      </c>
      <c r="BB74" s="298" t="s">
        <v>3</v>
      </c>
      <c r="BC74" s="298" t="s">
        <v>3</v>
      </c>
      <c r="BD74" s="298" t="s">
        <v>3</v>
      </c>
      <c r="BE74" s="298" t="s">
        <v>3</v>
      </c>
      <c r="BG74" s="439"/>
    </row>
    <row r="75" spans="1:59" ht="18.75" x14ac:dyDescent="0.3">
      <c r="A75" s="2"/>
      <c r="B75" s="122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365"/>
      <c r="U75" s="359" t="s">
        <v>37</v>
      </c>
      <c r="V75" s="360" t="s">
        <v>242</v>
      </c>
      <c r="W75" s="298">
        <v>0</v>
      </c>
      <c r="X75" s="298">
        <v>0</v>
      </c>
      <c r="Y75" s="299">
        <f>SUM(W75:X75)</f>
        <v>0</v>
      </c>
      <c r="Z75" s="299">
        <f>SUM(Y75*12)</f>
        <v>0</v>
      </c>
      <c r="AA75" s="309">
        <v>8750</v>
      </c>
      <c r="AB75" s="309">
        <v>40900</v>
      </c>
      <c r="AC75" s="353">
        <f>SUM(AA75:AB75)</f>
        <v>49650</v>
      </c>
      <c r="AD75" s="299">
        <f>SUM(AC75/2*12)</f>
        <v>297900</v>
      </c>
      <c r="AE75" s="354">
        <f>SUM(Z75+AD75)</f>
        <v>297900</v>
      </c>
      <c r="AF75" s="355">
        <f>SUM(AA75)</f>
        <v>8750</v>
      </c>
      <c r="AG75" s="309">
        <v>9090</v>
      </c>
      <c r="AH75" s="299">
        <f>SUM(AG75-AF75)</f>
        <v>340</v>
      </c>
      <c r="AI75" s="301">
        <f>SUM(AB75)</f>
        <v>40900</v>
      </c>
      <c r="AJ75" s="298">
        <v>39620</v>
      </c>
      <c r="AK75" s="299">
        <f>SUM(AI75-AJ75)</f>
        <v>1280</v>
      </c>
      <c r="AL75" s="299">
        <f>SUM(AH75+AK75)</f>
        <v>1620</v>
      </c>
      <c r="AM75" s="364">
        <f>SUM(AL75/2*12)</f>
        <v>9720</v>
      </c>
      <c r="AN75" s="279"/>
      <c r="AO75" s="685" t="s">
        <v>103</v>
      </c>
      <c r="AP75" s="685"/>
      <c r="AQ75" s="685"/>
      <c r="AR75" s="309"/>
      <c r="AS75" s="309"/>
      <c r="AT75" s="309"/>
      <c r="AU75" s="309"/>
      <c r="AV75" s="309"/>
      <c r="AW75" s="309"/>
      <c r="AX75" s="298"/>
      <c r="AY75" s="298"/>
      <c r="AZ75" s="298"/>
      <c r="BA75" s="298"/>
      <c r="BB75" s="358"/>
      <c r="BC75" s="358"/>
      <c r="BD75" s="358"/>
      <c r="BE75" s="358"/>
      <c r="BG75" s="439"/>
    </row>
    <row r="76" spans="1:59" ht="18.75" x14ac:dyDescent="0.3">
      <c r="A76" s="2"/>
      <c r="B76" s="458"/>
      <c r="C76" s="711" t="s">
        <v>102</v>
      </c>
      <c r="D76" s="711"/>
      <c r="E76" s="711"/>
      <c r="F76" s="711"/>
      <c r="G76" s="711"/>
      <c r="H76" s="711"/>
      <c r="I76" s="711"/>
      <c r="J76" s="711"/>
      <c r="K76" s="711"/>
      <c r="L76" s="711"/>
      <c r="M76" s="711"/>
      <c r="N76" s="711"/>
      <c r="O76" s="711"/>
      <c r="P76" s="103"/>
      <c r="Q76" s="122"/>
      <c r="R76" s="122"/>
      <c r="S76" s="122"/>
      <c r="T76" s="279"/>
      <c r="U76" s="327"/>
      <c r="V76" s="366"/>
      <c r="W76" s="324"/>
      <c r="X76" s="324"/>
      <c r="Y76" s="324"/>
      <c r="Z76" s="324"/>
      <c r="AA76" s="472"/>
      <c r="AB76" s="472"/>
      <c r="AC76" s="367"/>
      <c r="AD76" s="472"/>
      <c r="AE76" s="472"/>
      <c r="AF76" s="368"/>
      <c r="AG76" s="369"/>
      <c r="AH76" s="369"/>
      <c r="AI76" s="327"/>
      <c r="AJ76" s="327"/>
      <c r="AK76" s="327"/>
      <c r="AL76" s="327"/>
      <c r="AM76" s="327"/>
      <c r="AN76" s="279"/>
      <c r="AO76" s="686" t="s">
        <v>13</v>
      </c>
      <c r="AP76" s="686"/>
      <c r="AQ76" s="686"/>
      <c r="AR76" s="309">
        <v>11500</v>
      </c>
      <c r="AS76" s="354">
        <f>SUM(AR76*12)</f>
        <v>138000</v>
      </c>
      <c r="AT76" s="309" t="s">
        <v>3</v>
      </c>
      <c r="AU76" s="314" t="s">
        <v>3</v>
      </c>
      <c r="AV76" s="309" t="s">
        <v>3</v>
      </c>
      <c r="AW76" s="309" t="s">
        <v>3</v>
      </c>
      <c r="AX76" s="301">
        <f>SUM(AR76)</f>
        <v>11500</v>
      </c>
      <c r="AY76" s="312">
        <f>SUM(AX76*4/100)</f>
        <v>460</v>
      </c>
      <c r="AZ76" s="298">
        <v>460</v>
      </c>
      <c r="BA76" s="364">
        <f>SUM(AZ76*12)</f>
        <v>5520</v>
      </c>
      <c r="BB76" s="299">
        <f>SUM(AX76+AZ76)</f>
        <v>11960</v>
      </c>
      <c r="BC76" s="312">
        <f>SUM(BB76*4/100)</f>
        <v>478.4</v>
      </c>
      <c r="BD76" s="298">
        <v>480</v>
      </c>
      <c r="BE76" s="364">
        <f>SUM(BD76*12)</f>
        <v>5760</v>
      </c>
      <c r="BG76" s="439"/>
    </row>
    <row r="77" spans="1:59" ht="18.75" x14ac:dyDescent="0.3">
      <c r="A77" s="2"/>
      <c r="B77" s="2"/>
      <c r="C77" s="372"/>
      <c r="D77" s="372"/>
      <c r="E77" s="370"/>
      <c r="F77" s="370"/>
      <c r="G77" s="370"/>
      <c r="H77" s="370"/>
      <c r="I77" s="370"/>
      <c r="J77" s="370"/>
      <c r="K77" s="379"/>
      <c r="L77" s="379"/>
      <c r="M77" s="379"/>
      <c r="N77" s="379"/>
      <c r="O77" s="379"/>
      <c r="P77" s="185"/>
      <c r="Q77" s="103"/>
      <c r="R77" s="187"/>
      <c r="S77" s="187"/>
      <c r="T77" s="279"/>
      <c r="U77" s="372"/>
      <c r="V77" s="373"/>
      <c r="W77" s="465"/>
      <c r="X77" s="465"/>
      <c r="Y77" s="374"/>
      <c r="Z77" s="382"/>
      <c r="AA77" s="374"/>
      <c r="AB77" s="374"/>
      <c r="AC77" s="374"/>
      <c r="AD77" s="465"/>
      <c r="AE77" s="331"/>
      <c r="AF77" s="382"/>
      <c r="AG77" s="382"/>
      <c r="AH77" s="382"/>
      <c r="AI77" s="382"/>
      <c r="AJ77" s="382"/>
      <c r="AK77" s="465"/>
      <c r="AL77" s="465"/>
      <c r="AM77" s="465"/>
      <c r="AN77" s="279"/>
      <c r="AO77" s="687"/>
      <c r="AP77" s="687"/>
      <c r="AQ77" s="687"/>
      <c r="AR77" s="325"/>
      <c r="AS77" s="325"/>
      <c r="AT77" s="325"/>
      <c r="AU77" s="325"/>
      <c r="AV77" s="325"/>
      <c r="AW77" s="325"/>
      <c r="AX77" s="375"/>
      <c r="AY77" s="375"/>
      <c r="AZ77" s="375"/>
      <c r="BA77" s="375"/>
      <c r="BB77" s="376"/>
      <c r="BC77" s="376"/>
      <c r="BD77" s="376"/>
      <c r="BE77" s="376"/>
      <c r="BG77" s="439"/>
    </row>
    <row r="78" spans="1:59" ht="18.75" x14ac:dyDescent="0.3">
      <c r="A78" s="2"/>
      <c r="B78" s="2"/>
      <c r="C78" s="742" t="s">
        <v>177</v>
      </c>
      <c r="D78" s="743"/>
      <c r="E78" s="744"/>
      <c r="F78" s="690" t="s">
        <v>178</v>
      </c>
      <c r="G78" s="692"/>
      <c r="H78" s="690" t="s">
        <v>235</v>
      </c>
      <c r="I78" s="691"/>
      <c r="J78" s="691"/>
      <c r="K78" s="692"/>
      <c r="L78" s="690" t="s">
        <v>16</v>
      </c>
      <c r="M78" s="692"/>
      <c r="N78" s="690" t="s">
        <v>179</v>
      </c>
      <c r="O78" s="692"/>
      <c r="P78" s="275"/>
      <c r="Q78" s="103"/>
      <c r="R78" s="187"/>
      <c r="S78" s="187"/>
      <c r="T78" s="279"/>
      <c r="U78" s="377"/>
      <c r="V78" s="377"/>
      <c r="W78" s="382"/>
      <c r="X78" s="370"/>
      <c r="Y78" s="370"/>
      <c r="Z78" s="370"/>
      <c r="AA78" s="370"/>
      <c r="AB78" s="370"/>
      <c r="AC78" s="370"/>
      <c r="AD78" s="370"/>
      <c r="AE78" s="370"/>
      <c r="AF78" s="370"/>
      <c r="AG78" s="370"/>
      <c r="AH78" s="370"/>
      <c r="AI78" s="377"/>
      <c r="AJ78" s="377"/>
      <c r="AK78" s="377"/>
      <c r="AL78" s="377"/>
      <c r="AM78" s="377"/>
      <c r="AN78" s="279"/>
      <c r="AO78" s="382"/>
      <c r="AP78" s="382"/>
      <c r="AQ78" s="382"/>
      <c r="AR78" s="382"/>
      <c r="AS78" s="382"/>
      <c r="AT78" s="382"/>
      <c r="AU78" s="382"/>
      <c r="AV78" s="382"/>
      <c r="AW78" s="382"/>
      <c r="AX78" s="279"/>
      <c r="AY78" s="279"/>
      <c r="AZ78" s="279"/>
      <c r="BA78" s="280"/>
      <c r="BB78" s="280"/>
      <c r="BC78" s="280"/>
      <c r="BD78" s="280"/>
      <c r="BE78" s="280"/>
      <c r="BG78" s="439"/>
    </row>
    <row r="79" spans="1:59" ht="18.75" x14ac:dyDescent="0.3">
      <c r="A79" s="2"/>
      <c r="B79" s="2"/>
      <c r="C79" s="745"/>
      <c r="D79" s="746"/>
      <c r="E79" s="747"/>
      <c r="F79" s="696"/>
      <c r="G79" s="698"/>
      <c r="H79" s="696" t="s">
        <v>236</v>
      </c>
      <c r="I79" s="697"/>
      <c r="J79" s="697"/>
      <c r="K79" s="698"/>
      <c r="L79" s="696"/>
      <c r="M79" s="698"/>
      <c r="N79" s="696" t="s">
        <v>180</v>
      </c>
      <c r="O79" s="698"/>
      <c r="P79" s="275"/>
      <c r="Q79" s="147"/>
      <c r="R79" s="147"/>
      <c r="S79" s="147"/>
      <c r="T79" s="279"/>
      <c r="U79" s="377"/>
      <c r="V79" s="377"/>
      <c r="W79" s="382"/>
      <c r="X79" s="370"/>
      <c r="Y79" s="370"/>
      <c r="Z79" s="370"/>
      <c r="AA79" s="370"/>
      <c r="AB79" s="370"/>
      <c r="AC79" s="370"/>
      <c r="AD79" s="370"/>
      <c r="AE79" s="370"/>
      <c r="AF79" s="370"/>
      <c r="AG79" s="370"/>
      <c r="AH79" s="370"/>
      <c r="AI79" s="377"/>
      <c r="AJ79" s="377"/>
      <c r="AK79" s="377"/>
      <c r="AL79" s="280"/>
      <c r="AM79" s="280"/>
      <c r="AN79" s="280"/>
      <c r="AO79" s="382"/>
      <c r="AP79" s="370"/>
      <c r="AQ79" s="370"/>
      <c r="AR79" s="370"/>
      <c r="AS79" s="370"/>
      <c r="AT79" s="370"/>
      <c r="AU79" s="370"/>
      <c r="AV79" s="370"/>
      <c r="AW79" s="370"/>
      <c r="AX79" s="370"/>
      <c r="AY79" s="370"/>
      <c r="AZ79" s="370"/>
      <c r="BA79" s="377"/>
      <c r="BB79" s="377"/>
      <c r="BC79" s="280"/>
      <c r="BD79" s="280"/>
      <c r="BE79" s="280"/>
      <c r="BG79" s="439"/>
    </row>
    <row r="80" spans="1:59" ht="18.75" x14ac:dyDescent="0.3">
      <c r="A80" s="2"/>
      <c r="B80" s="2"/>
      <c r="C80" s="739">
        <v>2560</v>
      </c>
      <c r="D80" s="739"/>
      <c r="E80" s="739"/>
      <c r="F80" s="704">
        <v>25084200</v>
      </c>
      <c r="G80" s="704"/>
      <c r="H80" s="704" t="s">
        <v>3</v>
      </c>
      <c r="I80" s="704"/>
      <c r="J80" s="704"/>
      <c r="K80" s="704"/>
      <c r="L80" s="704" t="s">
        <v>3</v>
      </c>
      <c r="M80" s="704"/>
      <c r="N80" s="704">
        <v>25084200</v>
      </c>
      <c r="O80" s="704"/>
      <c r="P80" s="187"/>
      <c r="Q80" s="103"/>
      <c r="R80" s="103"/>
      <c r="S80" s="103"/>
      <c r="T80" s="279"/>
      <c r="U80" s="377"/>
      <c r="V80" s="377"/>
      <c r="W80" s="382"/>
      <c r="X80" s="370"/>
      <c r="Y80" s="370"/>
      <c r="Z80" s="370"/>
      <c r="AA80" s="370"/>
      <c r="AB80" s="370"/>
      <c r="AC80" s="370"/>
      <c r="AD80" s="370"/>
      <c r="AE80" s="370"/>
      <c r="AF80" s="370"/>
      <c r="AG80" s="370"/>
      <c r="AH80" s="370"/>
      <c r="AI80" s="377"/>
      <c r="AJ80" s="377"/>
      <c r="AK80" s="377"/>
      <c r="AL80" s="370"/>
      <c r="AM80" s="370"/>
      <c r="AN80" s="370"/>
      <c r="AO80" s="382"/>
      <c r="AP80" s="370"/>
      <c r="AQ80" s="370"/>
      <c r="AR80" s="370"/>
      <c r="AS80" s="370"/>
      <c r="AT80" s="370"/>
      <c r="AU80" s="370"/>
      <c r="AV80" s="370"/>
      <c r="AW80" s="370"/>
      <c r="AX80" s="370"/>
      <c r="AY80" s="370"/>
      <c r="AZ80" s="370"/>
      <c r="BA80" s="377"/>
      <c r="BB80" s="377"/>
      <c r="BC80" s="280"/>
      <c r="BD80" s="280"/>
      <c r="BE80" s="280"/>
      <c r="BG80" s="439"/>
    </row>
    <row r="81" spans="1:59" ht="18.75" x14ac:dyDescent="0.3">
      <c r="A81" s="2"/>
      <c r="B81" s="2"/>
      <c r="C81" s="739">
        <v>2561</v>
      </c>
      <c r="D81" s="739"/>
      <c r="E81" s="739"/>
      <c r="F81" s="740">
        <f>SUM(N80)</f>
        <v>25084200</v>
      </c>
      <c r="G81" s="740"/>
      <c r="H81" s="740">
        <f>SUM(F81*5/100)</f>
        <v>1254210</v>
      </c>
      <c r="I81" s="740"/>
      <c r="J81" s="740"/>
      <c r="K81" s="740"/>
      <c r="L81" s="740">
        <f>SUM(F81+H81)</f>
        <v>26338410</v>
      </c>
      <c r="M81" s="740"/>
      <c r="N81" s="704">
        <v>26338400</v>
      </c>
      <c r="O81" s="704"/>
      <c r="P81" s="459"/>
      <c r="Q81" s="459"/>
      <c r="R81" s="459"/>
      <c r="S81" s="459"/>
      <c r="T81" s="279"/>
      <c r="U81" s="377"/>
      <c r="V81" s="377"/>
      <c r="W81" s="382"/>
      <c r="X81" s="370"/>
      <c r="Y81" s="370"/>
      <c r="Z81" s="370"/>
      <c r="AA81" s="370"/>
      <c r="AB81" s="370"/>
      <c r="AC81" s="370"/>
      <c r="AD81" s="370"/>
      <c r="AE81" s="370"/>
      <c r="AF81" s="370"/>
      <c r="AG81" s="370"/>
      <c r="AH81" s="370"/>
      <c r="AI81" s="370"/>
      <c r="AJ81" s="370"/>
      <c r="AK81" s="373"/>
      <c r="AL81" s="377"/>
      <c r="AM81" s="377"/>
      <c r="AN81" s="279"/>
      <c r="AO81" s="382"/>
      <c r="AP81" s="370"/>
      <c r="AQ81" s="370"/>
      <c r="AR81" s="370"/>
      <c r="AS81" s="370"/>
      <c r="AT81" s="370"/>
      <c r="AU81" s="370"/>
      <c r="AV81" s="370"/>
      <c r="AW81" s="370"/>
      <c r="AX81" s="370"/>
      <c r="AY81" s="370"/>
      <c r="AZ81" s="370"/>
      <c r="BA81" s="377"/>
      <c r="BB81" s="377"/>
      <c r="BC81" s="280"/>
      <c r="BD81" s="280"/>
      <c r="BE81" s="280"/>
      <c r="BG81" s="439"/>
    </row>
    <row r="82" spans="1:59" ht="18.75" x14ac:dyDescent="0.3">
      <c r="A82" s="2"/>
      <c r="B82" s="186"/>
      <c r="C82" s="739">
        <v>2562</v>
      </c>
      <c r="D82" s="739"/>
      <c r="E82" s="739"/>
      <c r="F82" s="740">
        <f>SUM(N81)</f>
        <v>26338400</v>
      </c>
      <c r="G82" s="740"/>
      <c r="H82" s="740">
        <f>SUM(F82*5/100)</f>
        <v>1316920</v>
      </c>
      <c r="I82" s="740"/>
      <c r="J82" s="740"/>
      <c r="K82" s="740"/>
      <c r="L82" s="740">
        <f>SUM(F82+H82)</f>
        <v>27655320</v>
      </c>
      <c r="M82" s="740"/>
      <c r="N82" s="704">
        <v>27655300</v>
      </c>
      <c r="O82" s="704"/>
      <c r="P82" s="122"/>
      <c r="Q82" s="122"/>
      <c r="R82" s="122"/>
      <c r="S82" s="122"/>
      <c r="T82" s="279"/>
      <c r="U82" s="377"/>
      <c r="V82" s="377"/>
      <c r="W82" s="382"/>
      <c r="X82" s="427"/>
      <c r="Y82" s="424"/>
      <c r="Z82" s="424"/>
      <c r="AA82" s="424"/>
      <c r="AB82" s="370"/>
      <c r="AC82" s="370"/>
      <c r="AD82" s="370"/>
      <c r="AE82" s="370"/>
      <c r="AF82" s="370"/>
      <c r="AG82" s="370"/>
      <c r="AH82" s="370"/>
      <c r="AI82" s="377"/>
      <c r="AJ82" s="377"/>
      <c r="AK82" s="377"/>
      <c r="AL82" s="377"/>
      <c r="AM82" s="377"/>
      <c r="AN82" s="279"/>
      <c r="AO82" s="382"/>
      <c r="AP82" s="370"/>
      <c r="AQ82" s="370"/>
      <c r="AR82" s="370"/>
      <c r="AS82" s="370"/>
      <c r="AT82" s="370"/>
      <c r="AU82" s="370"/>
      <c r="AV82" s="370"/>
      <c r="AW82" s="370"/>
      <c r="AX82" s="370"/>
      <c r="AY82" s="370"/>
      <c r="AZ82" s="370"/>
      <c r="BA82" s="370"/>
      <c r="BB82" s="370"/>
      <c r="BC82" s="280"/>
      <c r="BD82" s="280"/>
      <c r="BE82" s="280"/>
      <c r="BG82" s="439"/>
    </row>
    <row r="83" spans="1:59" ht="18.75" x14ac:dyDescent="0.3">
      <c r="A83" s="2"/>
      <c r="B83" s="122"/>
      <c r="C83" s="739">
        <v>2563</v>
      </c>
      <c r="D83" s="739"/>
      <c r="E83" s="739"/>
      <c r="F83" s="740">
        <f>SUM(N82)</f>
        <v>27655300</v>
      </c>
      <c r="G83" s="740"/>
      <c r="H83" s="740">
        <f>SUM(F83*5/100)</f>
        <v>1382765</v>
      </c>
      <c r="I83" s="740"/>
      <c r="J83" s="740"/>
      <c r="K83" s="740"/>
      <c r="L83" s="740">
        <f>SUM(F83+H83)</f>
        <v>29038065</v>
      </c>
      <c r="M83" s="740"/>
      <c r="N83" s="704">
        <v>29038000</v>
      </c>
      <c r="O83" s="704"/>
      <c r="P83" s="103"/>
      <c r="Q83" s="103"/>
      <c r="R83" s="187"/>
      <c r="S83" s="187"/>
      <c r="T83" s="279"/>
      <c r="U83" s="380"/>
      <c r="V83" s="381"/>
      <c r="W83" s="382"/>
      <c r="X83" s="478"/>
      <c r="Y83" s="370"/>
      <c r="Z83" s="370"/>
      <c r="AA83" s="370"/>
      <c r="AB83" s="478"/>
      <c r="AC83" s="370"/>
      <c r="AD83" s="370"/>
      <c r="AE83" s="370"/>
      <c r="AF83" s="370"/>
      <c r="AG83" s="370"/>
      <c r="AH83" s="370"/>
      <c r="AI83" s="383"/>
      <c r="AJ83" s="383"/>
      <c r="AK83" s="383"/>
      <c r="AL83" s="383"/>
      <c r="AM83" s="383"/>
      <c r="AN83" s="279"/>
      <c r="AO83" s="382"/>
      <c r="AP83" s="427"/>
      <c r="AQ83" s="424"/>
      <c r="AR83" s="424"/>
      <c r="AS83" s="424"/>
      <c r="AT83" s="370"/>
      <c r="AU83" s="370"/>
      <c r="AV83" s="370"/>
      <c r="AW83" s="370"/>
      <c r="AX83" s="370"/>
      <c r="AY83" s="370"/>
      <c r="AZ83" s="370"/>
      <c r="BA83" s="377"/>
      <c r="BB83" s="377"/>
      <c r="BC83" s="280"/>
      <c r="BD83" s="280"/>
      <c r="BE83" s="280"/>
      <c r="BG83" s="439"/>
    </row>
    <row r="84" spans="1:59" ht="18.75" x14ac:dyDescent="0.3">
      <c r="A84" s="2"/>
      <c r="B84" s="122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87"/>
      <c r="T84" s="279"/>
      <c r="U84" s="380"/>
      <c r="V84" s="381"/>
      <c r="W84" s="425"/>
      <c r="X84" s="384"/>
      <c r="Y84" s="385"/>
      <c r="Z84" s="385"/>
      <c r="AA84" s="385"/>
      <c r="AB84" s="373"/>
      <c r="AC84" s="328"/>
      <c r="AD84" s="328"/>
      <c r="AE84" s="328"/>
      <c r="AF84" s="328"/>
      <c r="AG84" s="328"/>
      <c r="AH84" s="328"/>
      <c r="AI84" s="383"/>
      <c r="AJ84" s="383"/>
      <c r="AK84" s="383"/>
      <c r="AL84" s="383"/>
      <c r="AM84" s="383"/>
      <c r="AN84" s="279"/>
      <c r="AO84" s="382"/>
      <c r="AP84" s="386"/>
      <c r="AQ84" s="382"/>
      <c r="AR84" s="382"/>
      <c r="AS84" s="386"/>
      <c r="AT84" s="382"/>
      <c r="AU84" s="382"/>
      <c r="AV84" s="386"/>
      <c r="AW84" s="382"/>
      <c r="AX84" s="365"/>
      <c r="AY84" s="365"/>
      <c r="AZ84" s="365"/>
      <c r="BA84" s="426"/>
      <c r="BB84" s="426"/>
      <c r="BC84" s="280"/>
      <c r="BD84" s="280"/>
      <c r="BE84" s="280"/>
      <c r="BG84" s="439"/>
    </row>
    <row r="85" spans="1:59" ht="18.75" x14ac:dyDescent="0.3">
      <c r="A85" s="2"/>
      <c r="B85" s="122"/>
      <c r="C85" s="103"/>
      <c r="D85" s="103"/>
      <c r="E85" s="275"/>
      <c r="F85" s="275"/>
      <c r="G85" s="103"/>
      <c r="H85" s="103"/>
      <c r="I85" s="103"/>
      <c r="J85" s="103"/>
      <c r="K85" s="103"/>
      <c r="L85" s="103"/>
      <c r="M85" s="185"/>
      <c r="N85" s="185"/>
      <c r="O85" s="185"/>
      <c r="P85" s="185"/>
      <c r="Q85" s="185"/>
      <c r="R85" s="185"/>
      <c r="S85" s="187"/>
      <c r="T85" s="279"/>
      <c r="U85" s="380"/>
      <c r="V85" s="381"/>
      <c r="W85" s="383"/>
      <c r="X85" s="383"/>
      <c r="Y85" s="383"/>
      <c r="Z85" s="383"/>
      <c r="AA85" s="383"/>
      <c r="AB85" s="383"/>
      <c r="AC85" s="383"/>
      <c r="AD85" s="383"/>
      <c r="AE85" s="383"/>
      <c r="AF85" s="383"/>
      <c r="AG85" s="383"/>
      <c r="AH85" s="383"/>
      <c r="AI85" s="383"/>
      <c r="AJ85" s="383"/>
      <c r="AK85" s="383"/>
      <c r="AL85" s="383"/>
      <c r="AM85" s="383"/>
      <c r="AN85" s="279"/>
      <c r="AO85" s="382"/>
      <c r="AP85" s="386"/>
      <c r="AQ85" s="382"/>
      <c r="AR85" s="382"/>
      <c r="AS85" s="386"/>
      <c r="AT85" s="382"/>
      <c r="AU85" s="382"/>
      <c r="AV85" s="386"/>
      <c r="AW85" s="382"/>
      <c r="AX85" s="279"/>
      <c r="AY85" s="279"/>
      <c r="AZ85" s="279"/>
      <c r="BA85" s="280"/>
      <c r="BB85" s="280"/>
      <c r="BC85" s="280"/>
      <c r="BD85" s="280"/>
      <c r="BE85" s="280"/>
      <c r="BG85" s="439"/>
    </row>
    <row r="86" spans="1:59" ht="18.75" x14ac:dyDescent="0.3">
      <c r="A86" s="2"/>
      <c r="B86" s="122"/>
      <c r="C86" s="103"/>
      <c r="D86" s="103"/>
      <c r="E86" s="276"/>
      <c r="F86" s="276"/>
      <c r="G86" s="275"/>
      <c r="H86" s="275"/>
      <c r="I86" s="275"/>
      <c r="J86" s="275"/>
      <c r="K86" s="276"/>
      <c r="L86" s="276"/>
      <c r="M86" s="275"/>
      <c r="N86" s="275"/>
      <c r="O86" s="275"/>
      <c r="P86" s="275"/>
      <c r="Q86" s="276"/>
      <c r="R86" s="276"/>
      <c r="S86" s="187"/>
      <c r="T86" s="279"/>
      <c r="U86" s="380"/>
      <c r="V86" s="381"/>
      <c r="W86" s="383"/>
      <c r="X86" s="383"/>
      <c r="Y86" s="383"/>
      <c r="Z86" s="383"/>
      <c r="AA86" s="383"/>
      <c r="AB86" s="383"/>
      <c r="AC86" s="383"/>
      <c r="AD86" s="383"/>
      <c r="AE86" s="383"/>
      <c r="AF86" s="383"/>
      <c r="AG86" s="383"/>
      <c r="AH86" s="383"/>
      <c r="AI86" s="383"/>
      <c r="AJ86" s="383"/>
      <c r="AK86" s="383"/>
      <c r="AL86" s="383"/>
      <c r="AM86" s="383"/>
      <c r="AN86" s="279"/>
      <c r="AO86" s="382"/>
      <c r="AP86" s="386"/>
      <c r="AQ86" s="382"/>
      <c r="AR86" s="382"/>
      <c r="AS86" s="386"/>
      <c r="AT86" s="382"/>
      <c r="AU86" s="382"/>
      <c r="AV86" s="386"/>
      <c r="AW86" s="382"/>
      <c r="AX86" s="279"/>
      <c r="AY86" s="279"/>
      <c r="AZ86" s="279"/>
      <c r="BA86" s="280"/>
      <c r="BB86" s="280"/>
      <c r="BC86" s="280"/>
      <c r="BD86" s="280"/>
      <c r="BE86" s="280"/>
      <c r="BG86" s="439"/>
    </row>
    <row r="87" spans="1:59" ht="18.75" x14ac:dyDescent="0.3">
      <c r="A87" s="2"/>
      <c r="B87" s="122"/>
      <c r="C87" s="103"/>
      <c r="D87" s="103"/>
      <c r="E87" s="276"/>
      <c r="F87" s="276"/>
      <c r="G87" s="103"/>
      <c r="H87" s="103"/>
      <c r="I87" s="275"/>
      <c r="J87" s="275"/>
      <c r="K87" s="276"/>
      <c r="L87" s="276"/>
      <c r="M87" s="103"/>
      <c r="N87" s="103"/>
      <c r="O87" s="275"/>
      <c r="P87" s="275"/>
      <c r="Q87" s="276"/>
      <c r="R87" s="276"/>
      <c r="S87" s="187"/>
      <c r="T87" s="279"/>
      <c r="U87" s="380"/>
      <c r="V87" s="381"/>
      <c r="W87" s="383"/>
      <c r="X87" s="383"/>
      <c r="Y87" s="383"/>
      <c r="Z87" s="383"/>
      <c r="AA87" s="383"/>
      <c r="AB87" s="383"/>
      <c r="AC87" s="383"/>
      <c r="AD87" s="383"/>
      <c r="AE87" s="383"/>
      <c r="AF87" s="383"/>
      <c r="AG87" s="383"/>
      <c r="AH87" s="383"/>
      <c r="AI87" s="383"/>
      <c r="AJ87" s="383"/>
      <c r="AK87" s="383"/>
      <c r="AL87" s="383"/>
      <c r="AM87" s="383"/>
      <c r="AN87" s="279"/>
      <c r="AO87" s="382"/>
      <c r="AP87" s="386"/>
      <c r="AQ87" s="382"/>
      <c r="AR87" s="382"/>
      <c r="AS87" s="386"/>
      <c r="AT87" s="382"/>
      <c r="AU87" s="382"/>
      <c r="AV87" s="386"/>
      <c r="AW87" s="382"/>
      <c r="AX87" s="279"/>
      <c r="AY87" s="279"/>
      <c r="AZ87" s="279"/>
      <c r="BA87" s="280"/>
      <c r="BB87" s="280"/>
      <c r="BC87" s="280"/>
      <c r="BD87" s="280"/>
      <c r="BE87" s="280"/>
      <c r="BG87" s="439"/>
    </row>
    <row r="88" spans="1:59" ht="18.75" x14ac:dyDescent="0.3">
      <c r="A88" s="2"/>
      <c r="B88" s="122"/>
      <c r="C88" s="103"/>
      <c r="D88" s="103"/>
      <c r="E88" s="187"/>
      <c r="F88" s="187"/>
      <c r="G88" s="185"/>
      <c r="H88" s="185"/>
      <c r="I88" s="185"/>
      <c r="J88" s="185"/>
      <c r="K88" s="187"/>
      <c r="L88" s="187"/>
      <c r="M88" s="185"/>
      <c r="N88" s="185"/>
      <c r="O88" s="103"/>
      <c r="P88" s="103"/>
      <c r="Q88" s="103"/>
      <c r="R88" s="103"/>
      <c r="S88" s="187"/>
      <c r="T88" s="279"/>
      <c r="U88" s="689" t="s">
        <v>188</v>
      </c>
      <c r="V88" s="689"/>
      <c r="W88" s="689"/>
      <c r="X88" s="711" t="s">
        <v>135</v>
      </c>
      <c r="Y88" s="711"/>
      <c r="Z88" s="711"/>
      <c r="AA88" s="711"/>
      <c r="AB88" s="381"/>
      <c r="AC88" s="381"/>
      <c r="AD88" s="381"/>
      <c r="AE88" s="381"/>
      <c r="AF88" s="388"/>
      <c r="AG88" s="381"/>
      <c r="AH88" s="381"/>
      <c r="AI88" s="381"/>
      <c r="AJ88" s="381"/>
      <c r="AK88" s="381"/>
      <c r="AL88" s="381"/>
      <c r="AM88" s="381"/>
      <c r="AN88" s="279"/>
      <c r="AO88" s="689" t="s">
        <v>188</v>
      </c>
      <c r="AP88" s="689"/>
      <c r="AQ88" s="689"/>
      <c r="AR88" s="689"/>
      <c r="AS88" s="711" t="s">
        <v>142</v>
      </c>
      <c r="AT88" s="711"/>
      <c r="AU88" s="711"/>
      <c r="AV88" s="711"/>
      <c r="AW88" s="382"/>
      <c r="AX88" s="279"/>
      <c r="AY88" s="279"/>
      <c r="AZ88" s="279"/>
      <c r="BA88" s="280"/>
      <c r="BB88" s="280"/>
      <c r="BC88" s="280"/>
      <c r="BD88" s="280"/>
      <c r="BE88" s="280"/>
      <c r="BG88" s="439"/>
    </row>
    <row r="89" spans="1:59" ht="15.75" x14ac:dyDescent="0.25">
      <c r="A89" s="279"/>
      <c r="B89" s="365"/>
      <c r="C89" s="478"/>
      <c r="D89" s="478"/>
      <c r="E89" s="478"/>
      <c r="F89" s="478"/>
      <c r="G89" s="478"/>
      <c r="H89" s="383"/>
      <c r="I89" s="383"/>
      <c r="J89" s="383"/>
      <c r="K89" s="365"/>
      <c r="L89" s="370"/>
      <c r="M89" s="370"/>
      <c r="N89" s="371"/>
      <c r="O89" s="371"/>
      <c r="P89" s="365"/>
      <c r="Q89" s="365"/>
      <c r="R89" s="365"/>
      <c r="S89" s="365"/>
      <c r="T89" s="279"/>
      <c r="U89" s="372"/>
      <c r="V89" s="388"/>
      <c r="W89" s="379"/>
      <c r="X89" s="379"/>
      <c r="Y89" s="379"/>
      <c r="Z89" s="379"/>
      <c r="AA89" s="379"/>
      <c r="AB89" s="379"/>
      <c r="AC89" s="379"/>
      <c r="AD89" s="379"/>
      <c r="AE89" s="379"/>
      <c r="AF89" s="379"/>
      <c r="AG89" s="379"/>
      <c r="AH89" s="379"/>
      <c r="AI89" s="379"/>
      <c r="AJ89" s="379"/>
      <c r="AK89" s="379"/>
      <c r="AL89" s="379"/>
      <c r="AM89" s="379"/>
      <c r="AN89" s="365"/>
      <c r="AO89" s="365"/>
      <c r="AP89" s="365"/>
      <c r="AQ89" s="365"/>
      <c r="AR89" s="365"/>
      <c r="AS89" s="365"/>
      <c r="AT89" s="365"/>
      <c r="AU89" s="365"/>
      <c r="AV89" s="365"/>
      <c r="AW89" s="365"/>
      <c r="AX89" s="279"/>
      <c r="AY89" s="279"/>
      <c r="AZ89" s="279"/>
      <c r="BA89" s="280"/>
      <c r="BB89" s="280"/>
      <c r="BC89" s="280"/>
      <c r="BD89" s="280"/>
      <c r="BE89" s="280"/>
      <c r="BG89" s="439"/>
    </row>
    <row r="90" spans="1:59" ht="15.75" x14ac:dyDescent="0.25">
      <c r="A90" s="279"/>
      <c r="B90" s="279"/>
      <c r="C90" s="370"/>
      <c r="D90" s="370"/>
      <c r="E90" s="370"/>
      <c r="F90" s="370"/>
      <c r="G90" s="370"/>
      <c r="H90" s="370"/>
      <c r="I90" s="370"/>
      <c r="J90" s="370"/>
      <c r="K90" s="370"/>
      <c r="L90" s="370"/>
      <c r="M90" s="370"/>
      <c r="N90" s="370"/>
      <c r="O90" s="370"/>
      <c r="P90" s="370"/>
      <c r="Q90" s="370"/>
      <c r="R90" s="365"/>
      <c r="S90" s="279"/>
      <c r="T90" s="279"/>
      <c r="U90" s="712" t="s">
        <v>20</v>
      </c>
      <c r="V90" s="389"/>
      <c r="W90" s="704" t="s">
        <v>189</v>
      </c>
      <c r="X90" s="704"/>
      <c r="Y90" s="704"/>
      <c r="Z90" s="704"/>
      <c r="AA90" s="704"/>
      <c r="AB90" s="704"/>
      <c r="AC90" s="704"/>
      <c r="AD90" s="704"/>
      <c r="AE90" s="704"/>
      <c r="AF90" s="704"/>
      <c r="AG90" s="704"/>
      <c r="AH90" s="704"/>
      <c r="AI90" s="704"/>
      <c r="AJ90" s="704"/>
      <c r="AK90" s="704"/>
      <c r="AL90" s="704"/>
      <c r="AM90" s="704"/>
      <c r="AN90" s="365"/>
      <c r="AO90" s="690" t="s">
        <v>20</v>
      </c>
      <c r="AP90" s="691"/>
      <c r="AQ90" s="692"/>
      <c r="AR90" s="699" t="s">
        <v>190</v>
      </c>
      <c r="AS90" s="669"/>
      <c r="AT90" s="669"/>
      <c r="AU90" s="669"/>
      <c r="AV90" s="669"/>
      <c r="AW90" s="669"/>
      <c r="AX90" s="669"/>
      <c r="AY90" s="669"/>
      <c r="AZ90" s="669"/>
      <c r="BA90" s="670"/>
      <c r="BB90" s="280"/>
      <c r="BC90" s="280"/>
      <c r="BD90" s="280"/>
      <c r="BE90" s="280"/>
      <c r="BG90" s="439"/>
    </row>
    <row r="91" spans="1:59" ht="15.75" x14ac:dyDescent="0.25">
      <c r="A91" s="279"/>
      <c r="B91" s="279"/>
      <c r="C91" s="372"/>
      <c r="D91" s="372"/>
      <c r="E91" s="370"/>
      <c r="F91" s="370"/>
      <c r="G91" s="370"/>
      <c r="H91" s="370"/>
      <c r="I91" s="370"/>
      <c r="J91" s="370"/>
      <c r="K91" s="379"/>
      <c r="L91" s="379"/>
      <c r="M91" s="379"/>
      <c r="N91" s="379"/>
      <c r="O91" s="379"/>
      <c r="P91" s="379"/>
      <c r="Q91" s="279"/>
      <c r="R91" s="279"/>
      <c r="S91" s="279"/>
      <c r="T91" s="279"/>
      <c r="U91" s="713"/>
      <c r="V91" s="282" t="s">
        <v>19</v>
      </c>
      <c r="W91" s="672" t="s">
        <v>191</v>
      </c>
      <c r="X91" s="672"/>
      <c r="Y91" s="672"/>
      <c r="Z91" s="672"/>
      <c r="AA91" s="672"/>
      <c r="AB91" s="672"/>
      <c r="AC91" s="672"/>
      <c r="AD91" s="672"/>
      <c r="AE91" s="672"/>
      <c r="AF91" s="672" t="s">
        <v>117</v>
      </c>
      <c r="AG91" s="672"/>
      <c r="AH91" s="672"/>
      <c r="AI91" s="672"/>
      <c r="AJ91" s="672"/>
      <c r="AK91" s="672"/>
      <c r="AL91" s="672"/>
      <c r="AM91" s="672"/>
      <c r="AN91" s="365"/>
      <c r="AO91" s="693"/>
      <c r="AP91" s="694"/>
      <c r="AQ91" s="695"/>
      <c r="AR91" s="699" t="s">
        <v>213</v>
      </c>
      <c r="AS91" s="670"/>
      <c r="AT91" s="699" t="s">
        <v>214</v>
      </c>
      <c r="AU91" s="669"/>
      <c r="AV91" s="669"/>
      <c r="AW91" s="669"/>
      <c r="AX91" s="704" t="s">
        <v>215</v>
      </c>
      <c r="AY91" s="704"/>
      <c r="AZ91" s="704"/>
      <c r="BA91" s="704"/>
      <c r="BB91" s="280"/>
      <c r="BC91" s="280"/>
      <c r="BD91" s="280"/>
      <c r="BE91" s="280"/>
      <c r="BG91" s="439"/>
    </row>
    <row r="92" spans="1:59" ht="15.75" x14ac:dyDescent="0.25">
      <c r="A92" s="279"/>
      <c r="B92" s="279"/>
      <c r="C92" s="387"/>
      <c r="D92" s="387"/>
      <c r="E92" s="372"/>
      <c r="F92" s="372"/>
      <c r="G92" s="372"/>
      <c r="H92" s="372"/>
      <c r="I92" s="372"/>
      <c r="J92" s="372"/>
      <c r="K92" s="372"/>
      <c r="L92" s="372"/>
      <c r="M92" s="372"/>
      <c r="N92" s="372"/>
      <c r="O92" s="372"/>
      <c r="P92" s="372"/>
      <c r="Q92" s="279"/>
      <c r="R92" s="279"/>
      <c r="S92" s="279"/>
      <c r="T92" s="279"/>
      <c r="U92" s="713"/>
      <c r="V92" s="281" t="s">
        <v>20</v>
      </c>
      <c r="W92" s="673" t="s">
        <v>133</v>
      </c>
      <c r="X92" s="673"/>
      <c r="Y92" s="673"/>
      <c r="Z92" s="673"/>
      <c r="AA92" s="674" t="s">
        <v>216</v>
      </c>
      <c r="AB92" s="673"/>
      <c r="AC92" s="673"/>
      <c r="AD92" s="675"/>
      <c r="AE92" s="334" t="s">
        <v>77</v>
      </c>
      <c r="AF92" s="681" t="s">
        <v>115</v>
      </c>
      <c r="AG92" s="681"/>
      <c r="AH92" s="681"/>
      <c r="AI92" s="681"/>
      <c r="AJ92" s="681"/>
      <c r="AK92" s="681"/>
      <c r="AL92" s="681"/>
      <c r="AM92" s="681"/>
      <c r="AN92" s="365"/>
      <c r="AO92" s="693"/>
      <c r="AP92" s="694"/>
      <c r="AQ92" s="695"/>
      <c r="AR92" s="390" t="s">
        <v>0</v>
      </c>
      <c r="AS92" s="391" t="s">
        <v>21</v>
      </c>
      <c r="AT92" s="392" t="s">
        <v>104</v>
      </c>
      <c r="AU92" s="700" t="s">
        <v>48</v>
      </c>
      <c r="AV92" s="702" t="s">
        <v>46</v>
      </c>
      <c r="AW92" s="391" t="s">
        <v>21</v>
      </c>
      <c r="AX92" s="392" t="s">
        <v>104</v>
      </c>
      <c r="AY92" s="702" t="s">
        <v>48</v>
      </c>
      <c r="AZ92" s="702" t="s">
        <v>46</v>
      </c>
      <c r="BA92" s="391" t="s">
        <v>21</v>
      </c>
      <c r="BB92" s="280"/>
      <c r="BC92" s="280"/>
      <c r="BD92" s="280"/>
      <c r="BE92" s="280"/>
      <c r="BG92" s="439"/>
    </row>
    <row r="93" spans="1:59" ht="15.75" x14ac:dyDescent="0.25">
      <c r="A93" s="279"/>
      <c r="B93" s="279"/>
      <c r="C93" s="387"/>
      <c r="D93" s="387"/>
      <c r="E93" s="370"/>
      <c r="F93" s="370"/>
      <c r="G93" s="372"/>
      <c r="H93" s="372"/>
      <c r="I93" s="372"/>
      <c r="J93" s="372"/>
      <c r="K93" s="370"/>
      <c r="L93" s="370"/>
      <c r="M93" s="372"/>
      <c r="N93" s="372"/>
      <c r="O93" s="372"/>
      <c r="P93" s="372"/>
      <c r="Q93" s="279"/>
      <c r="R93" s="279"/>
      <c r="S93" s="279"/>
      <c r="T93" s="279"/>
      <c r="U93" s="713"/>
      <c r="V93" s="281"/>
      <c r="W93" s="278" t="s">
        <v>51</v>
      </c>
      <c r="X93" s="278" t="s">
        <v>108</v>
      </c>
      <c r="Y93" s="676" t="s">
        <v>16</v>
      </c>
      <c r="Z93" s="334" t="s">
        <v>21</v>
      </c>
      <c r="AA93" s="676" t="s">
        <v>113</v>
      </c>
      <c r="AB93" s="676" t="s">
        <v>114</v>
      </c>
      <c r="AC93" s="678" t="s">
        <v>16</v>
      </c>
      <c r="AD93" s="278" t="s">
        <v>60</v>
      </c>
      <c r="AE93" s="282" t="s">
        <v>80</v>
      </c>
      <c r="AF93" s="680" t="s">
        <v>78</v>
      </c>
      <c r="AG93" s="680"/>
      <c r="AH93" s="680"/>
      <c r="AI93" s="680" t="s">
        <v>59</v>
      </c>
      <c r="AJ93" s="680"/>
      <c r="AK93" s="680"/>
      <c r="AL93" s="329" t="s">
        <v>16</v>
      </c>
      <c r="AM93" s="281" t="s">
        <v>60</v>
      </c>
      <c r="AN93" s="365"/>
      <c r="AO93" s="696"/>
      <c r="AP93" s="697"/>
      <c r="AQ93" s="698"/>
      <c r="AR93" s="393" t="s">
        <v>79</v>
      </c>
      <c r="AS93" s="394" t="s">
        <v>45</v>
      </c>
      <c r="AT93" s="370" t="s">
        <v>105</v>
      </c>
      <c r="AU93" s="701"/>
      <c r="AV93" s="703"/>
      <c r="AW93" s="394" t="s">
        <v>45</v>
      </c>
      <c r="AX93" s="382" t="s">
        <v>106</v>
      </c>
      <c r="AY93" s="703"/>
      <c r="AZ93" s="703"/>
      <c r="BA93" s="395" t="s">
        <v>45</v>
      </c>
      <c r="BB93" s="280"/>
      <c r="BC93" s="280"/>
      <c r="BD93" s="280"/>
      <c r="BE93" s="280"/>
      <c r="BG93" s="439"/>
    </row>
    <row r="94" spans="1:59" ht="15.75" x14ac:dyDescent="0.25">
      <c r="A94" s="279"/>
      <c r="B94" s="279"/>
      <c r="C94" s="371"/>
      <c r="D94" s="371"/>
      <c r="E94" s="379"/>
      <c r="F94" s="379"/>
      <c r="G94" s="379"/>
      <c r="H94" s="379"/>
      <c r="I94" s="371"/>
      <c r="J94" s="371"/>
      <c r="K94" s="379"/>
      <c r="L94" s="379"/>
      <c r="M94" s="379"/>
      <c r="N94" s="370"/>
      <c r="O94" s="371"/>
      <c r="P94" s="371"/>
      <c r="Q94" s="279"/>
      <c r="R94" s="279"/>
      <c r="S94" s="279"/>
      <c r="T94" s="279"/>
      <c r="U94" s="713"/>
      <c r="V94" s="396"/>
      <c r="W94" s="281" t="s">
        <v>20</v>
      </c>
      <c r="X94" s="281" t="s">
        <v>109</v>
      </c>
      <c r="Y94" s="705"/>
      <c r="Z94" s="282" t="s">
        <v>45</v>
      </c>
      <c r="AA94" s="705"/>
      <c r="AB94" s="705"/>
      <c r="AC94" s="706"/>
      <c r="AD94" s="281" t="s">
        <v>61</v>
      </c>
      <c r="AE94" s="285" t="s">
        <v>217</v>
      </c>
      <c r="AF94" s="334" t="s">
        <v>56</v>
      </c>
      <c r="AG94" s="334" t="s">
        <v>78</v>
      </c>
      <c r="AH94" s="334" t="s">
        <v>58</v>
      </c>
      <c r="AI94" s="334" t="s">
        <v>57</v>
      </c>
      <c r="AJ94" s="334" t="s">
        <v>59</v>
      </c>
      <c r="AK94" s="278" t="s">
        <v>58</v>
      </c>
      <c r="AL94" s="329" t="s">
        <v>58</v>
      </c>
      <c r="AM94" s="281" t="s">
        <v>61</v>
      </c>
      <c r="AN94" s="365"/>
      <c r="AO94" s="688" t="s">
        <v>4</v>
      </c>
      <c r="AP94" s="688"/>
      <c r="AQ94" s="688"/>
      <c r="AR94" s="397"/>
      <c r="AS94" s="397"/>
      <c r="AT94" s="397"/>
      <c r="AU94" s="398"/>
      <c r="AV94" s="397"/>
      <c r="AW94" s="399"/>
      <c r="AX94" s="400"/>
      <c r="AY94" s="398"/>
      <c r="AZ94" s="397"/>
      <c r="BA94" s="401"/>
      <c r="BB94" s="280"/>
      <c r="BC94" s="280"/>
      <c r="BD94" s="280"/>
      <c r="BE94" s="280"/>
      <c r="BG94" s="439"/>
    </row>
    <row r="95" spans="1:59" ht="15.75" x14ac:dyDescent="0.25">
      <c r="A95" s="279"/>
      <c r="B95" s="279"/>
      <c r="C95" s="279"/>
      <c r="D95" s="279"/>
      <c r="E95" s="279"/>
      <c r="F95" s="279"/>
      <c r="G95" s="279"/>
      <c r="H95" s="279"/>
      <c r="I95" s="279"/>
      <c r="J95" s="279"/>
      <c r="K95" s="279"/>
      <c r="L95" s="279"/>
      <c r="M95" s="279"/>
      <c r="N95" s="279"/>
      <c r="O95" s="279"/>
      <c r="P95" s="279"/>
      <c r="Q95" s="279"/>
      <c r="R95" s="279"/>
      <c r="S95" s="279"/>
      <c r="T95" s="279"/>
      <c r="U95" s="473" t="s">
        <v>103</v>
      </c>
      <c r="V95" s="402"/>
      <c r="W95" s="397"/>
      <c r="X95" s="397"/>
      <c r="Y95" s="397"/>
      <c r="Z95" s="397"/>
      <c r="AA95" s="397"/>
      <c r="AB95" s="397"/>
      <c r="AC95" s="400"/>
      <c r="AD95" s="397"/>
      <c r="AE95" s="397"/>
      <c r="AF95" s="400"/>
      <c r="AG95" s="397"/>
      <c r="AH95" s="397"/>
      <c r="AI95" s="397"/>
      <c r="AJ95" s="397"/>
      <c r="AK95" s="397"/>
      <c r="AL95" s="397"/>
      <c r="AM95" s="397"/>
      <c r="AN95" s="365"/>
      <c r="AO95" s="667" t="s">
        <v>5</v>
      </c>
      <c r="AP95" s="667"/>
      <c r="AQ95" s="667"/>
      <c r="AR95" s="309"/>
      <c r="AS95" s="309"/>
      <c r="AT95" s="309"/>
      <c r="AU95" s="314"/>
      <c r="AV95" s="309"/>
      <c r="AW95" s="403"/>
      <c r="AX95" s="404"/>
      <c r="AY95" s="314"/>
      <c r="AZ95" s="309"/>
      <c r="BA95" s="405"/>
      <c r="BB95" s="280"/>
      <c r="BC95" s="280"/>
      <c r="BD95" s="280"/>
      <c r="BE95" s="280"/>
      <c r="BG95" s="439"/>
    </row>
    <row r="96" spans="1:59" ht="15.75" x14ac:dyDescent="0.25">
      <c r="A96" s="279"/>
      <c r="B96" s="279"/>
      <c r="C96" s="279"/>
      <c r="D96" s="279"/>
      <c r="E96" s="279"/>
      <c r="F96" s="279"/>
      <c r="G96" s="279"/>
      <c r="H96" s="279"/>
      <c r="I96" s="279"/>
      <c r="J96" s="279"/>
      <c r="K96" s="279"/>
      <c r="L96" s="279"/>
      <c r="M96" s="279"/>
      <c r="N96" s="279"/>
      <c r="O96" s="279"/>
      <c r="P96" s="279"/>
      <c r="Q96" s="279"/>
      <c r="R96" s="279"/>
      <c r="S96" s="279"/>
      <c r="T96" s="279"/>
      <c r="U96" s="475" t="s">
        <v>36</v>
      </c>
      <c r="V96" s="406" t="s">
        <v>233</v>
      </c>
      <c r="W96" s="309">
        <v>0</v>
      </c>
      <c r="X96" s="309">
        <v>0</v>
      </c>
      <c r="Y96" s="299">
        <f>SUM(W96:X96)</f>
        <v>0</v>
      </c>
      <c r="Z96" s="299">
        <f>SUM(Y96*12)</f>
        <v>0</v>
      </c>
      <c r="AA96" s="309">
        <v>9740</v>
      </c>
      <c r="AB96" s="309">
        <v>49480</v>
      </c>
      <c r="AC96" s="353">
        <f>SUM(AA96:AB96)</f>
        <v>59220</v>
      </c>
      <c r="AD96" s="299">
        <f>SUM(AC96/2*12)</f>
        <v>355320</v>
      </c>
      <c r="AE96" s="407">
        <f>SUM(Z96+AD96)</f>
        <v>355320</v>
      </c>
      <c r="AF96" s="355">
        <f>SUM(AA96)</f>
        <v>9740</v>
      </c>
      <c r="AG96" s="309">
        <v>10250</v>
      </c>
      <c r="AH96" s="299">
        <f>SUM(AG96-AF96)</f>
        <v>510</v>
      </c>
      <c r="AI96" s="301">
        <f>SUM(AB96)</f>
        <v>49480</v>
      </c>
      <c r="AJ96" s="309">
        <v>47990</v>
      </c>
      <c r="AK96" s="299">
        <f>SUM(AI96-AJ96)</f>
        <v>1490</v>
      </c>
      <c r="AL96" s="299">
        <f>SUM(AH96+AK96)</f>
        <v>2000</v>
      </c>
      <c r="AM96" s="408">
        <f>SUM(AL96/2*12)</f>
        <v>12000</v>
      </c>
      <c r="AN96" s="365"/>
      <c r="AO96" s="668" t="s">
        <v>246</v>
      </c>
      <c r="AP96" s="668"/>
      <c r="AQ96" s="668"/>
      <c r="AR96" s="309">
        <v>15000</v>
      </c>
      <c r="AS96" s="409">
        <f>SUM(AR96*12)</f>
        <v>180000</v>
      </c>
      <c r="AT96" s="301">
        <f>SUM(AR96)</f>
        <v>15000</v>
      </c>
      <c r="AU96" s="312">
        <f>SUM(AT96*4/100)</f>
        <v>600</v>
      </c>
      <c r="AV96" s="309">
        <v>600</v>
      </c>
      <c r="AW96" s="408">
        <f>SUM(AV96*12)</f>
        <v>7200</v>
      </c>
      <c r="AX96" s="353">
        <f>SUM(AT96+AV96)</f>
        <v>15600</v>
      </c>
      <c r="AY96" s="312">
        <f>SUM(AX96*4/100)</f>
        <v>624</v>
      </c>
      <c r="AZ96" s="309">
        <v>630</v>
      </c>
      <c r="BA96" s="410">
        <f>SUM(AZ96*12)</f>
        <v>7560</v>
      </c>
      <c r="BB96" s="280"/>
      <c r="BC96" s="280"/>
      <c r="BD96" s="280"/>
      <c r="BE96" s="280"/>
      <c r="BG96" s="439"/>
    </row>
    <row r="97" spans="1:59" ht="15.75" x14ac:dyDescent="0.25">
      <c r="A97" s="279"/>
      <c r="B97" s="279"/>
      <c r="C97" s="279"/>
      <c r="D97" s="279"/>
      <c r="E97" s="279"/>
      <c r="F97" s="279"/>
      <c r="G97" s="279"/>
      <c r="H97" s="279"/>
      <c r="I97" s="279"/>
      <c r="J97" s="279"/>
      <c r="K97" s="279"/>
      <c r="L97" s="279"/>
      <c r="M97" s="279"/>
      <c r="N97" s="279"/>
      <c r="O97" s="279"/>
      <c r="P97" s="279"/>
      <c r="Q97" s="279"/>
      <c r="R97" s="279"/>
      <c r="S97" s="279"/>
      <c r="T97" s="279"/>
      <c r="U97" s="475"/>
      <c r="V97" s="406"/>
      <c r="W97" s="309"/>
      <c r="X97" s="309"/>
      <c r="Y97" s="309"/>
      <c r="Z97" s="309"/>
      <c r="AA97" s="309"/>
      <c r="AB97" s="309"/>
      <c r="AC97" s="404"/>
      <c r="AD97" s="309"/>
      <c r="AE97" s="309"/>
      <c r="AF97" s="404"/>
      <c r="AG97" s="309"/>
      <c r="AH97" s="309"/>
      <c r="AI97" s="309"/>
      <c r="AJ97" s="309"/>
      <c r="AK97" s="309"/>
      <c r="AL97" s="309"/>
      <c r="AM97" s="309"/>
      <c r="AN97" s="365"/>
      <c r="AO97" s="667" t="s">
        <v>103</v>
      </c>
      <c r="AP97" s="667"/>
      <c r="AQ97" s="667"/>
      <c r="AR97" s="309"/>
      <c r="AS97" s="309"/>
      <c r="AT97" s="309"/>
      <c r="AU97" s="314"/>
      <c r="AV97" s="309"/>
      <c r="AW97" s="403"/>
      <c r="AX97" s="404"/>
      <c r="AY97" s="314"/>
      <c r="AZ97" s="309"/>
      <c r="BA97" s="405"/>
      <c r="BB97" s="280"/>
      <c r="BC97" s="280"/>
      <c r="BD97" s="280"/>
      <c r="BE97" s="280"/>
      <c r="BG97" s="439"/>
    </row>
    <row r="98" spans="1:59" ht="15.75" x14ac:dyDescent="0.25">
      <c r="A98" s="279"/>
      <c r="B98" s="279"/>
      <c r="C98" s="279"/>
      <c r="D98" s="279"/>
      <c r="E98" s="279"/>
      <c r="F98" s="279"/>
      <c r="G98" s="279"/>
      <c r="H98" s="279"/>
      <c r="I98" s="279"/>
      <c r="J98" s="279"/>
      <c r="K98" s="279"/>
      <c r="L98" s="279"/>
      <c r="M98" s="279"/>
      <c r="N98" s="279"/>
      <c r="O98" s="279"/>
      <c r="P98" s="279"/>
      <c r="Q98" s="279"/>
      <c r="R98" s="279"/>
      <c r="S98" s="279"/>
      <c r="T98" s="279"/>
      <c r="U98" s="474" t="s">
        <v>14</v>
      </c>
      <c r="V98" s="406"/>
      <c r="W98" s="309"/>
      <c r="X98" s="309"/>
      <c r="Y98" s="309"/>
      <c r="Z98" s="309"/>
      <c r="AA98" s="309"/>
      <c r="AB98" s="309"/>
      <c r="AC98" s="404"/>
      <c r="AD98" s="309"/>
      <c r="AE98" s="309"/>
      <c r="AF98" s="404"/>
      <c r="AG98" s="309"/>
      <c r="AH98" s="309"/>
      <c r="AI98" s="309"/>
      <c r="AJ98" s="309"/>
      <c r="AK98" s="309"/>
      <c r="AL98" s="309"/>
      <c r="AM98" s="309"/>
      <c r="AN98" s="365"/>
      <c r="AO98" s="667" t="s">
        <v>5</v>
      </c>
      <c r="AP98" s="667"/>
      <c r="AQ98" s="667"/>
      <c r="AR98" s="313"/>
      <c r="AS98" s="313"/>
      <c r="AT98" s="313"/>
      <c r="AU98" s="411"/>
      <c r="AV98" s="412"/>
      <c r="AW98" s="413"/>
      <c r="AX98" s="414"/>
      <c r="AY98" s="411"/>
      <c r="AZ98" s="412"/>
      <c r="BA98" s="415"/>
      <c r="BB98" s="280"/>
      <c r="BC98" s="280"/>
      <c r="BD98" s="280"/>
      <c r="BE98" s="280"/>
      <c r="BG98" s="439"/>
    </row>
    <row r="99" spans="1:59" ht="15.75" x14ac:dyDescent="0.25">
      <c r="A99" s="279"/>
      <c r="B99" s="279"/>
      <c r="C99" s="279"/>
      <c r="D99" s="279"/>
      <c r="E99" s="279"/>
      <c r="F99" s="279"/>
      <c r="G99" s="279"/>
      <c r="H99" s="279"/>
      <c r="I99" s="279"/>
      <c r="J99" s="279"/>
      <c r="K99" s="279"/>
      <c r="L99" s="279"/>
      <c r="M99" s="279"/>
      <c r="N99" s="279"/>
      <c r="O99" s="279"/>
      <c r="P99" s="279"/>
      <c r="Q99" s="279"/>
      <c r="R99" s="279"/>
      <c r="S99" s="279"/>
      <c r="T99" s="279"/>
      <c r="U99" s="475" t="s">
        <v>111</v>
      </c>
      <c r="V99" s="406" t="s">
        <v>242</v>
      </c>
      <c r="W99" s="309">
        <v>0</v>
      </c>
      <c r="X99" s="309">
        <v>0</v>
      </c>
      <c r="Y99" s="299">
        <f>SUM(W99:X99)</f>
        <v>0</v>
      </c>
      <c r="Z99" s="299">
        <f>SUM(Y99*12)</f>
        <v>0</v>
      </c>
      <c r="AA99" s="309">
        <v>8750</v>
      </c>
      <c r="AB99" s="309">
        <v>40900</v>
      </c>
      <c r="AC99" s="353">
        <f>SUM(AA99:AB99)</f>
        <v>49650</v>
      </c>
      <c r="AD99" s="299">
        <f>SUM(AC99/2*12)</f>
        <v>297900</v>
      </c>
      <c r="AE99" s="407">
        <f>SUM(Z99+AD99)</f>
        <v>297900</v>
      </c>
      <c r="AF99" s="355">
        <f>SUM(AA99)</f>
        <v>8750</v>
      </c>
      <c r="AG99" s="309">
        <v>9090</v>
      </c>
      <c r="AH99" s="299">
        <f>SUM(AG99-AF99)</f>
        <v>340</v>
      </c>
      <c r="AI99" s="301">
        <f>SUM(AB99)</f>
        <v>40900</v>
      </c>
      <c r="AJ99" s="309">
        <v>39620</v>
      </c>
      <c r="AK99" s="299">
        <f>SUM(AI99-AJ99)</f>
        <v>1280</v>
      </c>
      <c r="AL99" s="299">
        <f>SUM(AH99+AK99)</f>
        <v>1620</v>
      </c>
      <c r="AM99" s="408">
        <f>SUM(AL99/2*12)</f>
        <v>9720</v>
      </c>
      <c r="AN99" s="365"/>
      <c r="AO99" s="668" t="s">
        <v>112</v>
      </c>
      <c r="AP99" s="668"/>
      <c r="AQ99" s="668"/>
      <c r="AR99" s="309" t="s">
        <v>3</v>
      </c>
      <c r="AS99" s="309" t="s">
        <v>3</v>
      </c>
      <c r="AT99" s="309">
        <v>11500</v>
      </c>
      <c r="AU99" s="314" t="s">
        <v>3</v>
      </c>
      <c r="AV99" s="309" t="s">
        <v>3</v>
      </c>
      <c r="AW99" s="407">
        <f>SUM(AT99*12)</f>
        <v>138000</v>
      </c>
      <c r="AX99" s="301">
        <f>SUM(AT99)</f>
        <v>11500</v>
      </c>
      <c r="AY99" s="312">
        <f>SUM(AX99*4/100)</f>
        <v>460</v>
      </c>
      <c r="AZ99" s="309">
        <v>460</v>
      </c>
      <c r="BA99" s="408">
        <f>SUM(AZ99*12)</f>
        <v>5520</v>
      </c>
      <c r="BB99" s="280"/>
      <c r="BC99" s="280"/>
      <c r="BD99" s="280"/>
      <c r="BE99" s="280"/>
      <c r="BG99" s="439"/>
    </row>
    <row r="100" spans="1:59" ht="15.75" x14ac:dyDescent="0.25">
      <c r="A100" s="279"/>
      <c r="B100" s="279"/>
      <c r="C100" s="279"/>
      <c r="D100" s="279"/>
      <c r="E100" s="279"/>
      <c r="F100" s="279"/>
      <c r="G100" s="279"/>
      <c r="H100" s="279"/>
      <c r="I100" s="279"/>
      <c r="J100" s="279"/>
      <c r="K100" s="279"/>
      <c r="L100" s="279"/>
      <c r="M100" s="279"/>
      <c r="N100" s="279"/>
      <c r="O100" s="279"/>
      <c r="P100" s="279"/>
      <c r="Q100" s="279"/>
      <c r="R100" s="279"/>
      <c r="S100" s="279"/>
      <c r="T100" s="279"/>
      <c r="U100" s="416"/>
      <c r="V100" s="369"/>
      <c r="W100" s="325"/>
      <c r="X100" s="325"/>
      <c r="Y100" s="325"/>
      <c r="Z100" s="325"/>
      <c r="AA100" s="325"/>
      <c r="AB100" s="325"/>
      <c r="AC100" s="417"/>
      <c r="AD100" s="325"/>
      <c r="AE100" s="325"/>
      <c r="AF100" s="417"/>
      <c r="AG100" s="325"/>
      <c r="AH100" s="325"/>
      <c r="AI100" s="325"/>
      <c r="AJ100" s="325"/>
      <c r="AK100" s="325"/>
      <c r="AL100" s="325"/>
      <c r="AM100" s="325"/>
      <c r="AN100" s="365"/>
      <c r="AO100" s="667" t="s">
        <v>14</v>
      </c>
      <c r="AP100" s="667"/>
      <c r="AQ100" s="667"/>
      <c r="AR100" s="298"/>
      <c r="AS100" s="418"/>
      <c r="AT100" s="418"/>
      <c r="AU100" s="419"/>
      <c r="AV100" s="309"/>
      <c r="AW100" s="403"/>
      <c r="AX100" s="309"/>
      <c r="AY100" s="419"/>
      <c r="AZ100" s="309"/>
      <c r="BA100" s="403"/>
      <c r="BB100" s="280"/>
      <c r="BC100" s="280"/>
      <c r="BD100" s="280"/>
      <c r="BE100" s="280"/>
      <c r="BG100" s="439"/>
    </row>
    <row r="101" spans="1:59" ht="15.75" x14ac:dyDescent="0.25">
      <c r="A101" s="279"/>
      <c r="B101" s="279"/>
      <c r="C101" s="279"/>
      <c r="D101" s="279"/>
      <c r="E101" s="279"/>
      <c r="F101" s="279"/>
      <c r="G101" s="279"/>
      <c r="H101" s="279"/>
      <c r="I101" s="279"/>
      <c r="J101" s="279"/>
      <c r="K101" s="279"/>
      <c r="L101" s="279"/>
      <c r="M101" s="279"/>
      <c r="N101" s="279"/>
      <c r="O101" s="279"/>
      <c r="P101" s="279"/>
      <c r="Q101" s="279"/>
      <c r="R101" s="279"/>
      <c r="S101" s="279"/>
      <c r="T101" s="279"/>
      <c r="U101" s="380"/>
      <c r="V101" s="381"/>
      <c r="W101" s="383"/>
      <c r="X101" s="383"/>
      <c r="Y101" s="383"/>
      <c r="Z101" s="383"/>
      <c r="AA101" s="383"/>
      <c r="AB101" s="383"/>
      <c r="AC101" s="420"/>
      <c r="AD101" s="383"/>
      <c r="AE101" s="383"/>
      <c r="AF101" s="420"/>
      <c r="AG101" s="383"/>
      <c r="AH101" s="383"/>
      <c r="AI101" s="383"/>
      <c r="AJ101" s="383"/>
      <c r="AK101" s="383"/>
      <c r="AL101" s="383"/>
      <c r="AM101" s="383"/>
      <c r="AN101" s="365"/>
      <c r="AO101" s="667" t="s">
        <v>5</v>
      </c>
      <c r="AP101" s="667"/>
      <c r="AQ101" s="667"/>
      <c r="AR101" s="298"/>
      <c r="AS101" s="418"/>
      <c r="AT101" s="418"/>
      <c r="AU101" s="419"/>
      <c r="AV101" s="412"/>
      <c r="AW101" s="403"/>
      <c r="AX101" s="309"/>
      <c r="AY101" s="419"/>
      <c r="AZ101" s="309"/>
      <c r="BA101" s="403"/>
      <c r="BB101" s="280"/>
      <c r="BC101" s="280"/>
      <c r="BD101" s="280"/>
      <c r="BE101" s="280"/>
      <c r="BG101" s="439"/>
    </row>
    <row r="102" spans="1:59" ht="15.75" x14ac:dyDescent="0.25">
      <c r="A102" s="279"/>
      <c r="B102" s="279"/>
      <c r="C102" s="279"/>
      <c r="D102" s="279"/>
      <c r="E102" s="279"/>
      <c r="F102" s="279"/>
      <c r="G102" s="279"/>
      <c r="H102" s="279"/>
      <c r="I102" s="279"/>
      <c r="J102" s="279"/>
      <c r="K102" s="279"/>
      <c r="L102" s="279"/>
      <c r="M102" s="279"/>
      <c r="N102" s="279"/>
      <c r="O102" s="279"/>
      <c r="P102" s="279"/>
      <c r="Q102" s="279"/>
      <c r="R102" s="279"/>
      <c r="S102" s="279"/>
      <c r="T102" s="279"/>
      <c r="U102" s="501"/>
      <c r="V102" s="501"/>
      <c r="W102" s="501"/>
      <c r="X102" s="502"/>
      <c r="Y102" s="502"/>
      <c r="Z102" s="502"/>
      <c r="AA102" s="502"/>
      <c r="AB102" s="383"/>
      <c r="AC102" s="420"/>
      <c r="AD102" s="383"/>
      <c r="AE102" s="383"/>
      <c r="AF102" s="420"/>
      <c r="AG102" s="383"/>
      <c r="AH102" s="383"/>
      <c r="AI102" s="383"/>
      <c r="AJ102" s="383"/>
      <c r="AK102" s="383"/>
      <c r="AL102" s="383"/>
      <c r="AM102" s="383"/>
      <c r="AN102" s="365"/>
      <c r="AO102" s="708" t="s">
        <v>9</v>
      </c>
      <c r="AP102" s="709"/>
      <c r="AQ102" s="710"/>
      <c r="AR102" s="309" t="s">
        <v>3</v>
      </c>
      <c r="AS102" s="309" t="s">
        <v>3</v>
      </c>
      <c r="AT102" s="404" t="s">
        <v>3</v>
      </c>
      <c r="AU102" s="404" t="s">
        <v>3</v>
      </c>
      <c r="AV102" s="404" t="s">
        <v>3</v>
      </c>
      <c r="AW102" s="404" t="s">
        <v>3</v>
      </c>
      <c r="AX102" s="404">
        <v>9000</v>
      </c>
      <c r="AY102" s="404" t="s">
        <v>3</v>
      </c>
      <c r="AZ102" s="404" t="s">
        <v>3</v>
      </c>
      <c r="BA102" s="503">
        <f>SUM(AX102*12)</f>
        <v>108000</v>
      </c>
      <c r="BB102" s="280"/>
      <c r="BC102" s="280"/>
      <c r="BD102" s="280"/>
      <c r="BE102" s="280"/>
      <c r="BG102" s="439"/>
    </row>
    <row r="103" spans="1:59" ht="15.75" x14ac:dyDescent="0.25">
      <c r="A103" s="279"/>
      <c r="B103" s="279"/>
      <c r="C103" s="279"/>
      <c r="D103" s="279"/>
      <c r="E103" s="279"/>
      <c r="F103" s="279"/>
      <c r="G103" s="279"/>
      <c r="H103" s="279"/>
      <c r="I103" s="279"/>
      <c r="J103" s="279"/>
      <c r="K103" s="279"/>
      <c r="L103" s="279"/>
      <c r="M103" s="279"/>
      <c r="N103" s="279"/>
      <c r="O103" s="279"/>
      <c r="P103" s="279"/>
      <c r="Q103" s="279"/>
      <c r="R103" s="279"/>
      <c r="S103" s="279"/>
      <c r="T103" s="279"/>
      <c r="U103" s="380"/>
      <c r="V103" s="381"/>
      <c r="W103" s="383"/>
      <c r="X103" s="383"/>
      <c r="Y103" s="383"/>
      <c r="Z103" s="383"/>
      <c r="AA103" s="383"/>
      <c r="AB103" s="383"/>
      <c r="AC103" s="420"/>
      <c r="AD103" s="383"/>
      <c r="AE103" s="383"/>
      <c r="AF103" s="420"/>
      <c r="AG103" s="383"/>
      <c r="AH103" s="383"/>
      <c r="AI103" s="383"/>
      <c r="AJ103" s="383"/>
      <c r="AK103" s="383"/>
      <c r="AL103" s="383"/>
      <c r="AM103" s="383"/>
      <c r="AN103" s="365"/>
      <c r="AO103" s="682"/>
      <c r="AP103" s="683"/>
      <c r="AQ103" s="684"/>
      <c r="AR103" s="504"/>
      <c r="AS103" s="504"/>
      <c r="AT103" s="504"/>
      <c r="AU103" s="505"/>
      <c r="AV103" s="421"/>
      <c r="AW103" s="506"/>
      <c r="AX103" s="421"/>
      <c r="AY103" s="505"/>
      <c r="AZ103" s="421"/>
      <c r="BA103" s="506"/>
      <c r="BB103" s="280"/>
      <c r="BC103" s="280"/>
      <c r="BD103" s="280"/>
      <c r="BE103" s="280"/>
      <c r="BG103" s="439"/>
    </row>
    <row r="104" spans="1:59" ht="15.75" x14ac:dyDescent="0.25">
      <c r="A104" s="279"/>
      <c r="B104" s="279"/>
      <c r="C104" s="279"/>
      <c r="D104" s="279"/>
      <c r="E104" s="279"/>
      <c r="F104" s="279"/>
      <c r="G104" s="279"/>
      <c r="H104" s="279"/>
      <c r="I104" s="279"/>
      <c r="J104" s="279"/>
      <c r="K104" s="279"/>
      <c r="L104" s="279"/>
      <c r="M104" s="279"/>
      <c r="N104" s="279"/>
      <c r="O104" s="279"/>
      <c r="P104" s="279"/>
      <c r="Q104" s="279"/>
      <c r="R104" s="279"/>
      <c r="S104" s="279"/>
      <c r="T104" s="279"/>
      <c r="U104" s="372"/>
      <c r="V104" s="381"/>
      <c r="W104" s="379"/>
      <c r="X104" s="379"/>
      <c r="Y104" s="379"/>
      <c r="Z104" s="379"/>
      <c r="AA104" s="379"/>
      <c r="AB104" s="379"/>
      <c r="AC104" s="507"/>
      <c r="AD104" s="741"/>
      <c r="AE104" s="741"/>
      <c r="AF104" s="741"/>
      <c r="AG104" s="741"/>
      <c r="AH104" s="741"/>
      <c r="AI104" s="741"/>
      <c r="AJ104" s="741"/>
      <c r="AK104" s="741"/>
      <c r="AL104" s="741"/>
      <c r="AM104" s="383"/>
      <c r="AN104" s="365"/>
      <c r="AO104" s="426"/>
      <c r="AP104" s="426"/>
      <c r="AQ104" s="426"/>
      <c r="AR104" s="426"/>
      <c r="AS104" s="426"/>
      <c r="AT104" s="426"/>
      <c r="AU104" s="280"/>
      <c r="AV104" s="280"/>
      <c r="AW104" s="280"/>
      <c r="AX104" s="280"/>
      <c r="AY104" s="280"/>
      <c r="AZ104" s="280"/>
      <c r="BA104" s="280"/>
      <c r="BB104" s="280"/>
      <c r="BC104" s="280"/>
      <c r="BD104" s="280"/>
      <c r="BE104" s="280"/>
      <c r="BG104" s="439"/>
    </row>
    <row r="105" spans="1:59" ht="15.75" x14ac:dyDescent="0.25">
      <c r="A105" s="279"/>
      <c r="B105" s="279"/>
      <c r="C105" s="279"/>
      <c r="D105" s="279"/>
      <c r="E105" s="279"/>
      <c r="F105" s="279"/>
      <c r="G105" s="279"/>
      <c r="H105" s="279"/>
      <c r="I105" s="279"/>
      <c r="J105" s="279"/>
      <c r="K105" s="279"/>
      <c r="L105" s="279"/>
      <c r="M105" s="279"/>
      <c r="N105" s="279"/>
      <c r="O105" s="279"/>
      <c r="P105" s="279"/>
      <c r="Q105" s="279"/>
      <c r="R105" s="279"/>
      <c r="S105" s="279"/>
      <c r="T105" s="279"/>
      <c r="U105" s="508"/>
      <c r="V105" s="329"/>
      <c r="W105" s="279"/>
      <c r="X105" s="279"/>
      <c r="Y105" s="279"/>
      <c r="Z105" s="279"/>
      <c r="AA105" s="365"/>
      <c r="AB105" s="365"/>
      <c r="AC105" s="365"/>
      <c r="AD105" s="382"/>
      <c r="AE105" s="365"/>
      <c r="AF105" s="737"/>
      <c r="AG105" s="737"/>
      <c r="AH105" s="737"/>
      <c r="AI105" s="737"/>
      <c r="AJ105" s="737"/>
      <c r="AK105" s="737"/>
      <c r="AL105" s="737"/>
      <c r="AM105" s="737"/>
      <c r="AN105" s="737"/>
      <c r="AO105" s="426"/>
      <c r="AP105" s="426"/>
      <c r="AQ105" s="426"/>
      <c r="AR105" s="426"/>
      <c r="AS105" s="426"/>
      <c r="AT105" s="426"/>
      <c r="AU105" s="280"/>
      <c r="AV105" s="280"/>
      <c r="AW105" s="280"/>
      <c r="AX105" s="280"/>
      <c r="AY105" s="280"/>
      <c r="AZ105" s="280"/>
      <c r="BA105" s="280"/>
      <c r="BB105" s="280"/>
      <c r="BC105" s="280"/>
      <c r="BD105" s="280"/>
      <c r="BE105" s="280"/>
      <c r="BG105" s="439"/>
    </row>
    <row r="106" spans="1:59" ht="15.75" x14ac:dyDescent="0.25">
      <c r="A106" s="279"/>
      <c r="B106" s="279"/>
      <c r="C106" s="279"/>
      <c r="D106" s="279"/>
      <c r="E106" s="279"/>
      <c r="F106" s="279"/>
      <c r="G106" s="279"/>
      <c r="H106" s="279"/>
      <c r="I106" s="279"/>
      <c r="J106" s="279"/>
      <c r="K106" s="279"/>
      <c r="L106" s="279"/>
      <c r="M106" s="279"/>
      <c r="N106" s="279"/>
      <c r="O106" s="279"/>
      <c r="P106" s="279"/>
      <c r="Q106" s="279"/>
      <c r="R106" s="279"/>
      <c r="S106" s="328"/>
      <c r="T106" s="328"/>
      <c r="U106" s="328"/>
      <c r="V106" s="328"/>
      <c r="W106" s="328"/>
      <c r="X106" s="328"/>
      <c r="Y106" s="328"/>
      <c r="Z106" s="328"/>
      <c r="AA106" s="279"/>
      <c r="AB106" s="279"/>
      <c r="AC106" s="279"/>
      <c r="AD106" s="382"/>
      <c r="AE106" s="370"/>
      <c r="AF106" s="737"/>
      <c r="AG106" s="737"/>
      <c r="AH106" s="737"/>
      <c r="AI106" s="737"/>
      <c r="AJ106" s="737"/>
      <c r="AK106" s="737"/>
      <c r="AL106" s="737"/>
      <c r="AM106" s="737"/>
      <c r="AN106" s="737"/>
      <c r="AO106" s="426"/>
      <c r="AP106" s="426"/>
      <c r="AQ106" s="426"/>
      <c r="AR106" s="426"/>
      <c r="AS106" s="426"/>
      <c r="AT106" s="426"/>
      <c r="AU106" s="280"/>
      <c r="AV106" s="280"/>
      <c r="AW106" s="280"/>
      <c r="AX106" s="280"/>
      <c r="AY106" s="280"/>
      <c r="AZ106" s="280"/>
      <c r="BA106" s="280"/>
      <c r="BB106" s="280"/>
      <c r="BC106" s="280"/>
      <c r="BD106" s="280"/>
      <c r="BE106" s="280"/>
      <c r="BG106" s="439"/>
    </row>
    <row r="107" spans="1:59" ht="15.75" x14ac:dyDescent="0.25">
      <c r="A107" s="279"/>
      <c r="B107" s="279"/>
      <c r="C107" s="279"/>
      <c r="D107" s="279"/>
      <c r="E107" s="279"/>
      <c r="F107" s="279"/>
      <c r="G107" s="279"/>
      <c r="H107" s="279"/>
      <c r="I107" s="279"/>
      <c r="J107" s="279"/>
      <c r="K107" s="279"/>
      <c r="L107" s="279"/>
      <c r="M107" s="279"/>
      <c r="N107" s="279"/>
      <c r="O107" s="279"/>
      <c r="P107" s="279"/>
      <c r="Q107" s="279"/>
      <c r="R107" s="279"/>
      <c r="S107" s="279"/>
      <c r="T107" s="279"/>
      <c r="U107" s="279"/>
      <c r="V107" s="279"/>
      <c r="W107" s="279"/>
      <c r="X107" s="279"/>
      <c r="Y107" s="279"/>
      <c r="Z107" s="279"/>
      <c r="AA107" s="279"/>
      <c r="AB107" s="279"/>
      <c r="AC107" s="279"/>
      <c r="AD107" s="382"/>
      <c r="AE107" s="365"/>
      <c r="AF107" s="738"/>
      <c r="AG107" s="738"/>
      <c r="AH107" s="365"/>
      <c r="AI107" s="737"/>
      <c r="AJ107" s="737"/>
      <c r="AK107" s="737"/>
      <c r="AL107" s="737"/>
      <c r="AM107" s="737"/>
      <c r="AN107" s="737"/>
      <c r="AO107" s="737"/>
      <c r="AP107" s="737"/>
      <c r="AQ107" s="737"/>
      <c r="AR107" s="737"/>
      <c r="AS107" s="737"/>
      <c r="AT107" s="737"/>
      <c r="AU107" s="280"/>
      <c r="AV107" s="280"/>
      <c r="AW107" s="280"/>
      <c r="AX107" s="280"/>
      <c r="AY107" s="280"/>
      <c r="AZ107" s="280"/>
      <c r="BA107" s="280"/>
      <c r="BB107" s="280"/>
      <c r="BC107" s="280"/>
      <c r="BD107" s="280"/>
      <c r="BE107" s="280"/>
      <c r="BG107" s="439"/>
    </row>
    <row r="108" spans="1:59" ht="15.75" x14ac:dyDescent="0.25">
      <c r="A108" s="279"/>
      <c r="B108" s="279"/>
      <c r="C108" s="279"/>
      <c r="D108" s="279"/>
      <c r="E108" s="279"/>
      <c r="F108" s="279"/>
      <c r="G108" s="279"/>
      <c r="H108" s="279"/>
      <c r="I108" s="279"/>
      <c r="J108" s="279"/>
      <c r="K108" s="279"/>
      <c r="L108" s="279"/>
      <c r="M108" s="279"/>
      <c r="N108" s="279"/>
      <c r="O108" s="279"/>
      <c r="P108" s="279"/>
      <c r="Q108" s="279"/>
      <c r="R108" s="279"/>
      <c r="S108" s="279"/>
      <c r="T108" s="279"/>
      <c r="U108" s="466"/>
      <c r="V108" s="328"/>
      <c r="W108" s="328"/>
      <c r="X108" s="328"/>
      <c r="Y108" s="328"/>
      <c r="Z108" s="328"/>
      <c r="AA108" s="328"/>
      <c r="AB108" s="328"/>
      <c r="AC108" s="328"/>
      <c r="AD108" s="382"/>
      <c r="AE108" s="365"/>
      <c r="AF108" s="738"/>
      <c r="AG108" s="738"/>
      <c r="AH108" s="365"/>
      <c r="AI108" s="737"/>
      <c r="AJ108" s="737"/>
      <c r="AK108" s="737"/>
      <c r="AL108" s="737"/>
      <c r="AM108" s="737"/>
      <c r="AN108" s="737"/>
      <c r="AO108" s="737"/>
      <c r="AP108" s="737"/>
      <c r="AQ108" s="737"/>
      <c r="AR108" s="737"/>
      <c r="AS108" s="737"/>
      <c r="AT108" s="737"/>
      <c r="AU108" s="280"/>
      <c r="AV108" s="280"/>
      <c r="AW108" s="280"/>
      <c r="AX108" s="280"/>
      <c r="AY108" s="280"/>
      <c r="AZ108" s="280"/>
      <c r="BA108" s="280"/>
      <c r="BB108" s="280"/>
      <c r="BC108" s="280"/>
      <c r="BD108" s="280"/>
      <c r="BE108" s="280"/>
      <c r="BG108" s="439"/>
    </row>
    <row r="109" spans="1:59" ht="15.75" x14ac:dyDescent="0.25">
      <c r="A109" s="279"/>
      <c r="B109" s="279"/>
      <c r="C109" s="279"/>
      <c r="D109" s="279"/>
      <c r="E109" s="279"/>
      <c r="F109" s="279"/>
      <c r="G109" s="279"/>
      <c r="H109" s="279"/>
      <c r="I109" s="279"/>
      <c r="J109" s="279"/>
      <c r="K109" s="279"/>
      <c r="L109" s="279"/>
      <c r="M109" s="279"/>
      <c r="N109" s="279"/>
      <c r="O109" s="279"/>
      <c r="P109" s="279"/>
      <c r="Q109" s="279"/>
      <c r="R109" s="279"/>
      <c r="S109" s="279"/>
      <c r="T109" s="279"/>
      <c r="U109" s="279"/>
      <c r="V109" s="328"/>
      <c r="W109" s="328"/>
      <c r="X109" s="328"/>
      <c r="Y109" s="328"/>
      <c r="Z109" s="328"/>
      <c r="AA109" s="328"/>
      <c r="AB109" s="328"/>
      <c r="AC109" s="328"/>
      <c r="AD109" s="382"/>
      <c r="AE109" s="427"/>
      <c r="AF109" s="424"/>
      <c r="AG109" s="424"/>
      <c r="AH109" s="424"/>
      <c r="AI109" s="370"/>
      <c r="AJ109" s="365"/>
      <c r="AK109" s="365"/>
      <c r="AL109" s="365"/>
      <c r="AM109" s="365"/>
      <c r="AN109" s="365"/>
      <c r="AO109" s="426"/>
      <c r="AP109" s="426"/>
      <c r="AQ109" s="426"/>
      <c r="AR109" s="426"/>
      <c r="AS109" s="426"/>
      <c r="AT109" s="426"/>
      <c r="AU109" s="280"/>
      <c r="AV109" s="280"/>
      <c r="AW109" s="280"/>
      <c r="AX109" s="280"/>
      <c r="AY109" s="280"/>
      <c r="AZ109" s="280"/>
      <c r="BA109" s="280"/>
      <c r="BB109" s="280"/>
      <c r="BC109" s="280"/>
      <c r="BD109" s="280"/>
      <c r="BE109" s="280"/>
      <c r="BG109" s="439"/>
    </row>
    <row r="110" spans="1:59" ht="15.75" x14ac:dyDescent="0.25">
      <c r="A110" s="279"/>
      <c r="B110" s="279"/>
      <c r="C110" s="279"/>
      <c r="D110" s="279"/>
      <c r="E110" s="279"/>
      <c r="F110" s="279"/>
      <c r="G110" s="279"/>
      <c r="H110" s="279"/>
      <c r="I110" s="279"/>
      <c r="J110" s="279"/>
      <c r="K110" s="279"/>
      <c r="L110" s="279"/>
      <c r="M110" s="279"/>
      <c r="N110" s="279"/>
      <c r="O110" s="279"/>
      <c r="P110" s="279"/>
      <c r="Q110" s="279"/>
      <c r="R110" s="279"/>
      <c r="S110" s="279"/>
      <c r="T110" s="279"/>
      <c r="U110" s="279"/>
      <c r="V110" s="328"/>
      <c r="W110" s="328"/>
      <c r="X110" s="328"/>
      <c r="Y110" s="328"/>
      <c r="Z110" s="328"/>
      <c r="AA110" s="328"/>
      <c r="AB110" s="328"/>
      <c r="AC110" s="328"/>
      <c r="AD110" s="370"/>
      <c r="AE110" s="370"/>
      <c r="AF110" s="370"/>
      <c r="AG110" s="370"/>
      <c r="AH110" s="370"/>
      <c r="AI110" s="370"/>
      <c r="AJ110" s="365"/>
      <c r="AK110" s="365"/>
      <c r="AL110" s="365"/>
      <c r="AM110" s="365"/>
      <c r="AN110" s="365"/>
      <c r="AO110" s="426"/>
      <c r="AP110" s="426"/>
      <c r="AQ110" s="426"/>
      <c r="AR110" s="426"/>
      <c r="AS110" s="426"/>
      <c r="AT110" s="426"/>
      <c r="AU110" s="280"/>
      <c r="AV110" s="280"/>
      <c r="AW110" s="280"/>
      <c r="AX110" s="280"/>
      <c r="AY110" s="280"/>
      <c r="AZ110" s="280"/>
      <c r="BA110" s="280"/>
      <c r="BB110" s="280"/>
      <c r="BC110" s="280"/>
      <c r="BD110" s="280"/>
      <c r="BE110" s="280"/>
      <c r="BG110" s="439"/>
    </row>
    <row r="111" spans="1:59" ht="15.75" x14ac:dyDescent="0.25">
      <c r="A111" s="279"/>
      <c r="B111" s="279"/>
      <c r="C111" s="279"/>
      <c r="D111" s="279"/>
      <c r="E111" s="279"/>
      <c r="F111" s="279"/>
      <c r="G111" s="279"/>
      <c r="H111" s="279"/>
      <c r="I111" s="279"/>
      <c r="J111" s="279"/>
      <c r="K111" s="279"/>
      <c r="L111" s="279"/>
      <c r="M111" s="279"/>
      <c r="N111" s="279"/>
      <c r="O111" s="279"/>
      <c r="P111" s="279"/>
      <c r="Q111" s="279"/>
      <c r="R111" s="279"/>
      <c r="S111" s="279"/>
      <c r="T111" s="279"/>
      <c r="U111" s="279"/>
      <c r="V111" s="279"/>
      <c r="W111" s="279"/>
      <c r="X111" s="279"/>
      <c r="Y111" s="279"/>
      <c r="Z111" s="279"/>
      <c r="AA111" s="279"/>
      <c r="AB111" s="279"/>
      <c r="AC111" s="279"/>
      <c r="AD111" s="279"/>
      <c r="AE111" s="279"/>
      <c r="AF111" s="279"/>
      <c r="AG111" s="279"/>
      <c r="AH111" s="279"/>
      <c r="AI111" s="279"/>
      <c r="AJ111" s="279"/>
      <c r="AK111" s="279"/>
      <c r="AL111" s="279"/>
      <c r="AM111" s="279"/>
      <c r="AN111" s="279"/>
      <c r="AO111" s="280"/>
      <c r="AP111" s="280"/>
      <c r="AQ111" s="280"/>
      <c r="AR111" s="280"/>
      <c r="AS111" s="280"/>
      <c r="AT111" s="280"/>
      <c r="AU111" s="280"/>
      <c r="AV111" s="280"/>
      <c r="AW111" s="280"/>
      <c r="AX111" s="280"/>
      <c r="AY111" s="280"/>
      <c r="AZ111" s="280"/>
      <c r="BA111" s="280"/>
      <c r="BB111" s="280"/>
      <c r="BC111" s="280"/>
      <c r="BD111" s="280"/>
      <c r="BE111" s="280"/>
      <c r="BF111" s="439"/>
      <c r="BG111" s="439"/>
    </row>
    <row r="112" spans="1:59" ht="15.75" x14ac:dyDescent="0.25">
      <c r="A112" s="279"/>
      <c r="B112" s="279"/>
      <c r="C112" s="279"/>
      <c r="D112" s="279"/>
      <c r="E112" s="279"/>
      <c r="F112" s="279"/>
      <c r="G112" s="279"/>
      <c r="H112" s="279"/>
      <c r="I112" s="279"/>
      <c r="J112" s="279"/>
      <c r="K112" s="279"/>
      <c r="L112" s="279"/>
      <c r="M112" s="279"/>
      <c r="N112" s="279"/>
      <c r="O112" s="279"/>
      <c r="P112" s="279"/>
      <c r="Q112" s="279"/>
      <c r="R112" s="279"/>
      <c r="S112" s="279"/>
      <c r="T112" s="279"/>
      <c r="U112" s="279"/>
      <c r="V112" s="279"/>
      <c r="W112" s="279"/>
      <c r="X112" s="279"/>
      <c r="Y112" s="279"/>
      <c r="Z112" s="279"/>
      <c r="AA112" s="279"/>
      <c r="AB112" s="279"/>
      <c r="AC112" s="279"/>
      <c r="AD112" s="279"/>
      <c r="AE112" s="279"/>
      <c r="AF112" s="279"/>
      <c r="AG112" s="279"/>
      <c r="AH112" s="279"/>
      <c r="AI112" s="279"/>
      <c r="AJ112" s="279"/>
      <c r="AK112" s="279"/>
      <c r="AL112" s="279"/>
      <c r="AM112" s="279"/>
      <c r="AN112" s="279"/>
      <c r="AO112" s="280"/>
      <c r="AP112" s="280"/>
      <c r="AQ112" s="280"/>
      <c r="AR112" s="280"/>
      <c r="AS112" s="280"/>
      <c r="AT112" s="280"/>
      <c r="AU112" s="280"/>
      <c r="AV112" s="280"/>
      <c r="AW112" s="280"/>
      <c r="AX112" s="280"/>
      <c r="AY112" s="280"/>
      <c r="AZ112" s="280"/>
      <c r="BA112" s="280"/>
      <c r="BB112" s="280"/>
      <c r="BC112" s="280"/>
      <c r="BD112" s="280"/>
      <c r="BE112" s="280"/>
      <c r="BF112" s="439"/>
      <c r="BG112" s="439"/>
    </row>
    <row r="113" spans="1:59" ht="15.75" x14ac:dyDescent="0.25">
      <c r="A113" s="279"/>
      <c r="B113" s="279"/>
      <c r="C113" s="279"/>
      <c r="D113" s="279"/>
      <c r="E113" s="279"/>
      <c r="F113" s="279"/>
      <c r="G113" s="279"/>
      <c r="H113" s="279"/>
      <c r="I113" s="279"/>
      <c r="J113" s="279"/>
      <c r="K113" s="279"/>
      <c r="L113" s="279"/>
      <c r="M113" s="279"/>
      <c r="N113" s="279"/>
      <c r="O113" s="279"/>
      <c r="P113" s="279"/>
      <c r="Q113" s="279"/>
      <c r="R113" s="279"/>
      <c r="S113" s="279"/>
      <c r="T113" s="279"/>
      <c r="U113" s="279"/>
      <c r="V113" s="279"/>
      <c r="W113" s="279"/>
      <c r="X113" s="279"/>
      <c r="Y113" s="279"/>
      <c r="Z113" s="279"/>
      <c r="AA113" s="279"/>
      <c r="AB113" s="279"/>
      <c r="AC113" s="279"/>
      <c r="AD113" s="279"/>
      <c r="AE113" s="279"/>
      <c r="AF113" s="279"/>
      <c r="AG113" s="279"/>
      <c r="AH113" s="279"/>
      <c r="AI113" s="279"/>
      <c r="AJ113" s="279"/>
      <c r="AK113" s="279"/>
      <c r="AL113" s="279"/>
      <c r="AM113" s="279"/>
      <c r="AN113" s="279"/>
      <c r="AO113" s="280"/>
      <c r="AP113" s="280"/>
      <c r="AQ113" s="280"/>
      <c r="AR113" s="280"/>
      <c r="AS113" s="280"/>
      <c r="AT113" s="280"/>
      <c r="AU113" s="280"/>
      <c r="AV113" s="280"/>
      <c r="AW113" s="280"/>
      <c r="AX113" s="280"/>
      <c r="AY113" s="280"/>
      <c r="AZ113" s="280"/>
      <c r="BA113" s="280"/>
      <c r="BB113" s="280"/>
      <c r="BC113" s="280"/>
      <c r="BD113" s="280"/>
      <c r="BE113" s="280"/>
      <c r="BF113" s="439"/>
      <c r="BG113" s="439"/>
    </row>
    <row r="114" spans="1:59" ht="15.75" x14ac:dyDescent="0.25">
      <c r="A114" s="279"/>
      <c r="B114" s="279"/>
      <c r="C114" s="279"/>
      <c r="D114" s="279"/>
      <c r="E114" s="279"/>
      <c r="F114" s="279"/>
      <c r="G114" s="279"/>
      <c r="H114" s="279"/>
      <c r="I114" s="279"/>
      <c r="J114" s="279"/>
      <c r="K114" s="279"/>
      <c r="L114" s="279"/>
      <c r="M114" s="279"/>
      <c r="N114" s="279"/>
      <c r="O114" s="279"/>
      <c r="P114" s="279"/>
      <c r="Q114" s="279"/>
      <c r="R114" s="279"/>
      <c r="S114" s="279"/>
      <c r="T114" s="279"/>
      <c r="U114" s="279"/>
      <c r="V114" s="279"/>
      <c r="W114" s="279"/>
      <c r="X114" s="279"/>
      <c r="Y114" s="279"/>
      <c r="Z114" s="279"/>
      <c r="AA114" s="279"/>
      <c r="AB114" s="279"/>
      <c r="AC114" s="279"/>
      <c r="AD114" s="279"/>
      <c r="AE114" s="279"/>
      <c r="AF114" s="279"/>
      <c r="AG114" s="279"/>
      <c r="AH114" s="279"/>
      <c r="AI114" s="279"/>
      <c r="AJ114" s="279"/>
      <c r="AK114" s="279"/>
      <c r="AL114" s="279"/>
      <c r="AM114" s="279"/>
      <c r="AN114" s="279"/>
      <c r="AO114" s="280"/>
      <c r="AP114" s="280"/>
      <c r="AQ114" s="280"/>
      <c r="AR114" s="280"/>
      <c r="AS114" s="280"/>
      <c r="AT114" s="280"/>
      <c r="AU114" s="280"/>
      <c r="AV114" s="280"/>
      <c r="AW114" s="280"/>
      <c r="AX114" s="280"/>
      <c r="AY114" s="280"/>
      <c r="AZ114" s="280"/>
      <c r="BA114" s="280"/>
      <c r="BB114" s="280"/>
      <c r="BC114" s="280"/>
      <c r="BD114" s="280"/>
      <c r="BE114" s="280"/>
      <c r="BF114" s="439"/>
      <c r="BG114" s="439"/>
    </row>
    <row r="115" spans="1:59" ht="18.75" x14ac:dyDescent="0.3">
      <c r="A115" s="122"/>
      <c r="B115" s="365"/>
      <c r="C115" s="365"/>
      <c r="D115" s="365"/>
      <c r="E115" s="365"/>
      <c r="F115" s="365"/>
      <c r="G115" s="365"/>
      <c r="H115" s="365"/>
      <c r="I115" s="365"/>
      <c r="J115" s="365"/>
      <c r="K115" s="365"/>
      <c r="L115" s="365"/>
      <c r="M115" s="365"/>
      <c r="N115" s="365"/>
      <c r="O115" s="365"/>
      <c r="P115" s="365"/>
      <c r="Q115" s="365"/>
      <c r="R115" s="365"/>
      <c r="S115" s="365"/>
      <c r="T115" s="365"/>
      <c r="U115" s="372"/>
      <c r="V115" s="381"/>
      <c r="W115" s="383"/>
      <c r="X115" s="420"/>
      <c r="Y115" s="382"/>
      <c r="Z115" s="440"/>
      <c r="AA115" s="429"/>
      <c r="AB115" s="420"/>
      <c r="AC115" s="382"/>
      <c r="AD115" s="429"/>
      <c r="AE115" s="429"/>
      <c r="AF115" s="420"/>
      <c r="AG115" s="420"/>
      <c r="AH115" s="383"/>
      <c r="AI115" s="383"/>
      <c r="AJ115" s="383"/>
      <c r="AK115" s="383"/>
      <c r="AL115" s="383"/>
      <c r="AM115" s="383"/>
      <c r="AN115" s="365"/>
      <c r="AO115" s="426"/>
      <c r="AP115" s="426"/>
      <c r="AQ115" s="426"/>
      <c r="AR115" s="426"/>
      <c r="AS115" s="426"/>
      <c r="AT115" s="426"/>
      <c r="AU115" s="426"/>
      <c r="AV115" s="426"/>
      <c r="AW115" s="426"/>
      <c r="AX115" s="426"/>
      <c r="AY115" s="426"/>
      <c r="AZ115" s="426"/>
      <c r="BA115" s="426"/>
      <c r="BB115" s="426"/>
      <c r="BC115" s="426"/>
      <c r="BD115" s="426"/>
      <c r="BE115" s="426"/>
      <c r="BF115" s="439"/>
      <c r="BG115" s="439"/>
    </row>
    <row r="116" spans="1:59" ht="18.75" x14ac:dyDescent="0.3">
      <c r="A116" s="122"/>
      <c r="B116" s="365"/>
      <c r="C116" s="365"/>
      <c r="D116" s="365"/>
      <c r="E116" s="365"/>
      <c r="F116" s="365"/>
      <c r="G116" s="365"/>
      <c r="H116" s="365"/>
      <c r="I116" s="365"/>
      <c r="J116" s="365"/>
      <c r="K116" s="365"/>
      <c r="L116" s="365"/>
      <c r="M116" s="365"/>
      <c r="N116" s="365"/>
      <c r="O116" s="365"/>
      <c r="P116" s="365"/>
      <c r="Q116" s="365"/>
      <c r="R116" s="365"/>
      <c r="S116" s="365"/>
      <c r="T116" s="365"/>
      <c r="U116" s="372"/>
      <c r="V116" s="381"/>
      <c r="W116" s="383"/>
      <c r="X116" s="420"/>
      <c r="Y116" s="370"/>
      <c r="Z116" s="440"/>
      <c r="AA116" s="429"/>
      <c r="AB116" s="420"/>
      <c r="AC116" s="382"/>
      <c r="AD116" s="429"/>
      <c r="AE116" s="429"/>
      <c r="AF116" s="420"/>
      <c r="AG116" s="420"/>
      <c r="AH116" s="383"/>
      <c r="AI116" s="383"/>
      <c r="AJ116" s="383"/>
      <c r="AK116" s="383"/>
      <c r="AL116" s="383"/>
      <c r="AM116" s="383"/>
      <c r="AN116" s="365"/>
      <c r="AO116" s="426"/>
      <c r="AP116" s="426"/>
      <c r="AQ116" s="426"/>
      <c r="AR116" s="426"/>
      <c r="AS116" s="426"/>
      <c r="AT116" s="426"/>
      <c r="AU116" s="426"/>
      <c r="AV116" s="426"/>
      <c r="AW116" s="426"/>
      <c r="AX116" s="426"/>
      <c r="AY116" s="426"/>
      <c r="AZ116" s="426"/>
      <c r="BA116" s="426"/>
      <c r="BB116" s="426"/>
      <c r="BC116" s="426"/>
      <c r="BD116" s="426"/>
      <c r="BE116" s="426"/>
      <c r="BF116" s="439"/>
      <c r="BG116" s="439"/>
    </row>
    <row r="117" spans="1:59" ht="18.75" x14ac:dyDescent="0.3">
      <c r="A117" s="122"/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430"/>
      <c r="V117" s="117"/>
      <c r="W117" s="104"/>
      <c r="X117" s="104"/>
      <c r="Y117" s="104"/>
      <c r="Z117" s="431"/>
      <c r="AA117" s="104"/>
      <c r="AB117" s="432"/>
      <c r="AC117" s="179"/>
      <c r="AD117" s="431"/>
      <c r="AE117" s="104"/>
      <c r="AF117" s="433"/>
      <c r="AG117" s="104"/>
      <c r="AH117" s="104"/>
      <c r="AI117" s="104"/>
      <c r="AJ117" s="104"/>
      <c r="AK117" s="104"/>
      <c r="AL117" s="104"/>
      <c r="AM117" s="104"/>
      <c r="AN117" s="122"/>
      <c r="AO117" s="439"/>
      <c r="AP117" s="439"/>
      <c r="AQ117" s="439"/>
      <c r="AR117" s="439"/>
      <c r="AS117" s="439"/>
      <c r="AT117" s="439"/>
      <c r="AU117" s="439"/>
      <c r="AV117" s="439"/>
      <c r="AW117" s="439"/>
      <c r="AX117" s="439"/>
      <c r="AY117" s="439"/>
      <c r="AZ117" s="439"/>
      <c r="BA117" s="439"/>
      <c r="BB117" s="439"/>
      <c r="BC117" s="439"/>
      <c r="BD117" s="439"/>
      <c r="BE117" s="439"/>
      <c r="BF117" s="439"/>
      <c r="BG117" s="439"/>
    </row>
    <row r="118" spans="1:59" ht="18.75" x14ac:dyDescent="0.3">
      <c r="A118" s="122"/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430"/>
      <c r="V118" s="117"/>
      <c r="W118" s="104"/>
      <c r="X118" s="104"/>
      <c r="Y118" s="104"/>
      <c r="Z118" s="431"/>
      <c r="AA118" s="104"/>
      <c r="AB118" s="432"/>
      <c r="AC118" s="179"/>
      <c r="AD118" s="431"/>
      <c r="AE118" s="104"/>
      <c r="AF118" s="433"/>
      <c r="AG118" s="104"/>
      <c r="AH118" s="104"/>
      <c r="AI118" s="104"/>
      <c r="AJ118" s="104"/>
      <c r="AK118" s="104"/>
      <c r="AL118" s="104"/>
      <c r="AM118" s="104"/>
      <c r="AN118" s="122"/>
      <c r="AO118" s="439"/>
      <c r="AP118" s="439"/>
      <c r="AQ118" s="439"/>
      <c r="AR118" s="439"/>
      <c r="AS118" s="439"/>
      <c r="AT118" s="439"/>
      <c r="AU118" s="439"/>
      <c r="AV118" s="439"/>
      <c r="AW118" s="439"/>
      <c r="AX118" s="439"/>
      <c r="AY118" s="439"/>
      <c r="AZ118" s="439"/>
      <c r="BA118" s="439"/>
      <c r="BB118" s="439"/>
      <c r="BC118" s="439"/>
      <c r="BD118" s="439"/>
      <c r="BE118" s="439"/>
      <c r="BF118" s="439"/>
      <c r="BG118" s="439"/>
    </row>
    <row r="119" spans="1:59" ht="18.75" x14ac:dyDescent="0.3">
      <c r="A119" s="122"/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18"/>
      <c r="V119" s="117"/>
      <c r="W119" s="104"/>
      <c r="X119" s="104"/>
      <c r="Y119" s="104"/>
      <c r="Z119" s="431"/>
      <c r="AA119" s="104"/>
      <c r="AB119" s="432"/>
      <c r="AC119" s="179"/>
      <c r="AD119" s="431"/>
      <c r="AE119" s="104"/>
      <c r="AF119" s="433"/>
      <c r="AG119" s="104"/>
      <c r="AH119" s="104"/>
      <c r="AI119" s="104"/>
      <c r="AJ119" s="104"/>
      <c r="AK119" s="104"/>
      <c r="AL119" s="104"/>
      <c r="AM119" s="104"/>
      <c r="AN119" s="122"/>
      <c r="AO119" s="439"/>
      <c r="AP119" s="439"/>
      <c r="AQ119" s="439"/>
      <c r="AR119" s="439"/>
      <c r="AS119" s="439"/>
      <c r="AT119" s="439"/>
      <c r="AU119" s="439"/>
      <c r="AV119" s="439"/>
      <c r="AW119" s="439"/>
      <c r="AX119" s="439"/>
      <c r="AY119" s="439"/>
      <c r="AZ119" s="439"/>
      <c r="BA119" s="439"/>
      <c r="BB119" s="439"/>
      <c r="BC119" s="439"/>
      <c r="BD119" s="439"/>
      <c r="BE119" s="439"/>
      <c r="BF119" s="439"/>
      <c r="BG119" s="439"/>
    </row>
    <row r="120" spans="1:59" ht="18.75" x14ac:dyDescent="0.3">
      <c r="A120" s="122"/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430"/>
      <c r="V120" s="117"/>
      <c r="W120" s="104"/>
      <c r="X120" s="104"/>
      <c r="Y120" s="104"/>
      <c r="Z120" s="431"/>
      <c r="AA120" s="104"/>
      <c r="AB120" s="432"/>
      <c r="AC120" s="179"/>
      <c r="AD120" s="431"/>
      <c r="AE120" s="104"/>
      <c r="AF120" s="433"/>
      <c r="AG120" s="104"/>
      <c r="AH120" s="104"/>
      <c r="AI120" s="104"/>
      <c r="AJ120" s="104"/>
      <c r="AK120" s="104"/>
      <c r="AL120" s="104"/>
      <c r="AM120" s="104"/>
      <c r="AN120" s="122"/>
      <c r="AO120" s="439"/>
      <c r="AP120" s="439"/>
      <c r="AQ120" s="439"/>
      <c r="AR120" s="439"/>
      <c r="AS120" s="439"/>
      <c r="AT120" s="439"/>
      <c r="AU120" s="439"/>
      <c r="AV120" s="439"/>
      <c r="AW120" s="439"/>
      <c r="AX120" s="439"/>
      <c r="AY120" s="439"/>
      <c r="AZ120" s="439"/>
      <c r="BA120" s="439"/>
      <c r="BB120" s="439"/>
      <c r="BC120" s="439"/>
      <c r="BD120" s="439"/>
      <c r="BE120" s="439"/>
      <c r="BF120" s="439"/>
      <c r="BG120" s="439"/>
    </row>
    <row r="121" spans="1:59" ht="18.75" x14ac:dyDescent="0.3">
      <c r="A121" s="122"/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430"/>
      <c r="V121" s="117"/>
      <c r="W121" s="180"/>
      <c r="X121" s="180"/>
      <c r="Y121" s="180"/>
      <c r="Z121" s="434"/>
      <c r="AA121" s="119"/>
      <c r="AB121" s="435"/>
      <c r="AC121" s="436"/>
      <c r="AD121" s="434"/>
      <c r="AE121" s="119"/>
      <c r="AF121" s="437"/>
      <c r="AG121" s="104"/>
      <c r="AH121" s="104"/>
      <c r="AI121" s="180"/>
      <c r="AJ121" s="180"/>
      <c r="AK121" s="180"/>
      <c r="AL121" s="180"/>
      <c r="AM121" s="180"/>
      <c r="AN121" s="122"/>
      <c r="AO121" s="439"/>
      <c r="AP121" s="439"/>
      <c r="AQ121" s="439"/>
      <c r="AR121" s="439"/>
      <c r="AS121" s="439"/>
      <c r="AT121" s="439"/>
      <c r="AU121" s="439"/>
      <c r="AV121" s="439"/>
      <c r="AW121" s="439"/>
      <c r="AX121" s="439"/>
      <c r="AY121" s="439"/>
      <c r="AZ121" s="439"/>
      <c r="BA121" s="439"/>
      <c r="BB121" s="439"/>
      <c r="BC121" s="439"/>
      <c r="BD121" s="439"/>
      <c r="BE121" s="439"/>
      <c r="BF121" s="439"/>
      <c r="BG121" s="439"/>
    </row>
    <row r="122" spans="1:59" ht="18.75" x14ac:dyDescent="0.3">
      <c r="A122" s="122"/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0"/>
      <c r="V122" s="117"/>
      <c r="W122" s="180"/>
      <c r="X122" s="104"/>
      <c r="Y122" s="104"/>
      <c r="Z122" s="431"/>
      <c r="AA122" s="104"/>
      <c r="AB122" s="432"/>
      <c r="AC122" s="179"/>
      <c r="AD122" s="431"/>
      <c r="AE122" s="104"/>
      <c r="AF122" s="433"/>
      <c r="AG122" s="117"/>
      <c r="AH122" s="117"/>
      <c r="AI122" s="178"/>
      <c r="AJ122" s="178"/>
      <c r="AK122" s="178"/>
      <c r="AL122" s="178"/>
      <c r="AM122" s="122"/>
      <c r="AN122" s="122"/>
      <c r="AO122" s="439"/>
      <c r="AP122" s="439"/>
      <c r="AQ122" s="439"/>
      <c r="AR122" s="439"/>
      <c r="AS122" s="439"/>
      <c r="AT122" s="439"/>
      <c r="AU122" s="439"/>
      <c r="AV122" s="439"/>
      <c r="AW122" s="439"/>
      <c r="AX122" s="439"/>
      <c r="AY122" s="439"/>
      <c r="AZ122" s="439"/>
      <c r="BA122" s="439"/>
      <c r="BB122" s="439"/>
      <c r="BC122" s="439"/>
      <c r="BD122" s="439"/>
      <c r="BE122" s="439"/>
      <c r="BF122" s="439"/>
      <c r="BG122" s="439"/>
    </row>
    <row r="123" spans="1:59" ht="18.75" x14ac:dyDescent="0.3">
      <c r="A123" s="122"/>
      <c r="B123" s="186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22"/>
      <c r="Q123" s="122"/>
      <c r="R123" s="122"/>
      <c r="S123" s="122"/>
      <c r="T123" s="122"/>
      <c r="U123" s="430"/>
      <c r="V123" s="117"/>
      <c r="W123" s="180"/>
      <c r="X123" s="180"/>
      <c r="Y123" s="180"/>
      <c r="Z123" s="434"/>
      <c r="AA123" s="104"/>
      <c r="AB123" s="432"/>
      <c r="AC123" s="104"/>
      <c r="AD123" s="434"/>
      <c r="AE123" s="104"/>
      <c r="AF123" s="432"/>
      <c r="AG123" s="104"/>
      <c r="AH123" s="104"/>
      <c r="AI123" s="122"/>
      <c r="AJ123" s="122"/>
      <c r="AK123" s="122"/>
      <c r="AL123" s="122"/>
      <c r="AM123" s="122"/>
      <c r="AN123" s="122"/>
      <c r="AO123" s="439"/>
      <c r="AP123" s="439"/>
      <c r="AQ123" s="439"/>
      <c r="AR123" s="439"/>
      <c r="AS123" s="439"/>
      <c r="AT123" s="439"/>
      <c r="AU123" s="439"/>
      <c r="AV123" s="439"/>
      <c r="AW123" s="439"/>
      <c r="AX123" s="439"/>
      <c r="AY123" s="439"/>
      <c r="AZ123" s="439"/>
      <c r="BA123" s="439"/>
      <c r="BB123" s="439"/>
      <c r="BC123" s="439"/>
      <c r="BD123" s="439"/>
      <c r="BE123" s="439"/>
      <c r="BF123" s="439"/>
      <c r="BG123" s="439"/>
    </row>
    <row r="124" spans="1:59" ht="18.75" x14ac:dyDescent="0.3">
      <c r="A124" s="122"/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430"/>
      <c r="V124" s="117"/>
      <c r="W124" s="180"/>
      <c r="X124" s="180"/>
      <c r="Y124" s="180"/>
      <c r="Z124" s="434"/>
      <c r="AA124" s="119"/>
      <c r="AB124" s="432"/>
      <c r="AC124" s="104"/>
      <c r="AD124" s="434"/>
      <c r="AE124" s="104"/>
      <c r="AF124" s="432"/>
      <c r="AG124" s="117"/>
      <c r="AH124" s="117"/>
      <c r="AI124" s="122"/>
      <c r="AJ124" s="122"/>
      <c r="AK124" s="122"/>
      <c r="AL124" s="122"/>
      <c r="AM124" s="122"/>
      <c r="AN124" s="122"/>
      <c r="AO124" s="439"/>
      <c r="AP124" s="439"/>
      <c r="AQ124" s="439"/>
      <c r="AR124" s="439"/>
      <c r="AS124" s="439"/>
      <c r="AT124" s="439"/>
      <c r="AU124" s="439"/>
      <c r="AV124" s="439"/>
      <c r="AW124" s="439"/>
      <c r="AX124" s="439"/>
      <c r="AY124" s="439"/>
      <c r="AZ124" s="439"/>
      <c r="BA124" s="439"/>
      <c r="BB124" s="439"/>
      <c r="BC124" s="439"/>
      <c r="BD124" s="439"/>
      <c r="BE124" s="439"/>
      <c r="BF124" s="439"/>
      <c r="BG124" s="439"/>
    </row>
    <row r="125" spans="1:59" ht="18.75" x14ac:dyDescent="0.3">
      <c r="A125" s="122"/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0"/>
      <c r="V125" s="117"/>
      <c r="W125" s="180"/>
      <c r="X125" s="104"/>
      <c r="Y125" s="179"/>
      <c r="Z125" s="179"/>
      <c r="AA125" s="179"/>
      <c r="AB125" s="179"/>
      <c r="AC125" s="179"/>
      <c r="AD125" s="179"/>
      <c r="AE125" s="179"/>
      <c r="AF125" s="179"/>
      <c r="AG125" s="122"/>
      <c r="AH125" s="122"/>
      <c r="AI125" s="122"/>
      <c r="AJ125" s="122"/>
      <c r="AK125" s="122"/>
      <c r="AL125" s="122"/>
      <c r="AM125" s="122"/>
      <c r="AN125" s="122"/>
      <c r="AO125" s="439"/>
      <c r="AP125" s="439"/>
      <c r="AQ125" s="439"/>
      <c r="AR125" s="439"/>
      <c r="AS125" s="439"/>
      <c r="AT125" s="439"/>
      <c r="AU125" s="439"/>
      <c r="AV125" s="439"/>
      <c r="AW125" s="439"/>
      <c r="AX125" s="439"/>
      <c r="AY125" s="439"/>
      <c r="AZ125" s="439"/>
      <c r="BA125" s="439"/>
      <c r="BB125" s="439"/>
      <c r="BC125" s="439"/>
      <c r="BD125" s="439"/>
      <c r="BE125" s="439"/>
      <c r="BF125" s="439"/>
      <c r="BG125" s="439"/>
    </row>
    <row r="126" spans="1:59" ht="18.75" x14ac:dyDescent="0.3">
      <c r="A126" s="122"/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0"/>
      <c r="V126" s="117"/>
      <c r="W126" s="180"/>
      <c r="X126" s="180"/>
      <c r="Y126" s="180"/>
      <c r="Z126" s="434"/>
      <c r="AA126" s="180"/>
      <c r="AB126" s="438"/>
      <c r="AC126" s="180"/>
      <c r="AD126" s="434"/>
      <c r="AE126" s="180"/>
      <c r="AF126" s="438"/>
      <c r="AG126" s="122"/>
      <c r="AH126" s="122"/>
      <c r="AI126" s="122"/>
      <c r="AJ126" s="122"/>
      <c r="AK126" s="122"/>
      <c r="AL126" s="122"/>
      <c r="AM126" s="122"/>
      <c r="AN126" s="122"/>
      <c r="AO126" s="439"/>
      <c r="AP126" s="439"/>
      <c r="AQ126" s="439"/>
      <c r="AR126" s="439"/>
      <c r="AS126" s="439"/>
      <c r="AT126" s="439"/>
      <c r="AU126" s="439"/>
      <c r="AV126" s="439"/>
      <c r="AW126" s="439"/>
      <c r="AX126" s="439"/>
      <c r="AY126" s="439"/>
      <c r="AZ126" s="439"/>
      <c r="BA126" s="439"/>
      <c r="BB126" s="439"/>
      <c r="BC126" s="439"/>
      <c r="BD126" s="439"/>
      <c r="BE126" s="439"/>
      <c r="BF126" s="439"/>
      <c r="BG126" s="439"/>
    </row>
    <row r="127" spans="1:59" ht="18.75" x14ac:dyDescent="0.3">
      <c r="A127" s="122"/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0"/>
      <c r="V127" s="277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439"/>
      <c r="AP127" s="439"/>
      <c r="AQ127" s="439"/>
      <c r="AR127" s="439"/>
      <c r="AS127" s="439"/>
      <c r="AT127" s="439"/>
      <c r="AU127" s="439"/>
      <c r="AV127" s="439"/>
      <c r="AW127" s="439"/>
      <c r="AX127" s="439"/>
      <c r="AY127" s="439"/>
      <c r="AZ127" s="439"/>
      <c r="BA127" s="439"/>
      <c r="BB127" s="439"/>
      <c r="BC127" s="439"/>
      <c r="BD127" s="439"/>
      <c r="BE127" s="439"/>
      <c r="BF127" s="439"/>
      <c r="BG127" s="439"/>
    </row>
    <row r="128" spans="1:59" ht="18.75" x14ac:dyDescent="0.3">
      <c r="A128" s="122"/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441"/>
      <c r="T128" s="441"/>
      <c r="U128" s="103"/>
      <c r="V128" s="103"/>
      <c r="W128" s="103"/>
      <c r="X128" s="103"/>
      <c r="Y128" s="103"/>
      <c r="Z128" s="103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439"/>
      <c r="AP128" s="439"/>
      <c r="AQ128" s="439"/>
      <c r="AR128" s="439"/>
      <c r="AS128" s="439"/>
      <c r="AT128" s="439"/>
      <c r="AU128" s="439"/>
      <c r="AV128" s="439"/>
      <c r="AW128" s="439"/>
      <c r="AX128" s="439"/>
      <c r="AY128" s="439"/>
      <c r="AZ128" s="439"/>
      <c r="BA128" s="439"/>
      <c r="BB128" s="439"/>
      <c r="BC128" s="439"/>
      <c r="BD128" s="439"/>
      <c r="BE128" s="439"/>
      <c r="BF128" s="439"/>
      <c r="BG128" s="439"/>
    </row>
  </sheetData>
  <mergeCells count="174">
    <mergeCell ref="AI70:AK70"/>
    <mergeCell ref="AU70:AU71"/>
    <mergeCell ref="AV70:AV71"/>
    <mergeCell ref="AY70:AY71"/>
    <mergeCell ref="AZ70:AZ71"/>
    <mergeCell ref="AA70:AA71"/>
    <mergeCell ref="AB70:AB71"/>
    <mergeCell ref="AC70:AC71"/>
    <mergeCell ref="AF70:AH70"/>
    <mergeCell ref="A33:S33"/>
    <mergeCell ref="U36:U38"/>
    <mergeCell ref="W36:AA36"/>
    <mergeCell ref="AB36:AM36"/>
    <mergeCell ref="AO36:AZ36"/>
    <mergeCell ref="AB37:AE37"/>
    <mergeCell ref="AF37:AI37"/>
    <mergeCell ref="AJ37:AM37"/>
    <mergeCell ref="AO37:AR37"/>
    <mergeCell ref="AS37:AV37"/>
    <mergeCell ref="AW37:AZ37"/>
    <mergeCell ref="AF108:AG108"/>
    <mergeCell ref="AI108:AT108"/>
    <mergeCell ref="A35:A38"/>
    <mergeCell ref="B35:B38"/>
    <mergeCell ref="E35:F35"/>
    <mergeCell ref="G35:I35"/>
    <mergeCell ref="J35:L35"/>
    <mergeCell ref="M35:O35"/>
    <mergeCell ref="P35:R35"/>
    <mergeCell ref="S35:S38"/>
    <mergeCell ref="E36:F36"/>
    <mergeCell ref="G36:I36"/>
    <mergeCell ref="J36:L36"/>
    <mergeCell ref="M36:O36"/>
    <mergeCell ref="P36:R36"/>
    <mergeCell ref="E37:F37"/>
    <mergeCell ref="G37:I37"/>
    <mergeCell ref="J37:L37"/>
    <mergeCell ref="M37:O37"/>
    <mergeCell ref="P37:R37"/>
    <mergeCell ref="I59:S59"/>
    <mergeCell ref="I60:S60"/>
    <mergeCell ref="I61:S61"/>
    <mergeCell ref="C70:O70"/>
    <mergeCell ref="AO99:AQ99"/>
    <mergeCell ref="AO100:AQ100"/>
    <mergeCell ref="AO101:AQ101"/>
    <mergeCell ref="AO102:AQ102"/>
    <mergeCell ref="AD104:AL104"/>
    <mergeCell ref="AO103:AQ103"/>
    <mergeCell ref="AF105:AN105"/>
    <mergeCell ref="AF106:AN106"/>
    <mergeCell ref="AF107:AG107"/>
    <mergeCell ref="AI107:AT107"/>
    <mergeCell ref="AB93:AB94"/>
    <mergeCell ref="AC93:AC94"/>
    <mergeCell ref="AF93:AH93"/>
    <mergeCell ref="AI93:AK93"/>
    <mergeCell ref="AO94:AQ94"/>
    <mergeCell ref="AO95:AQ95"/>
    <mergeCell ref="AO96:AQ96"/>
    <mergeCell ref="AO97:AQ97"/>
    <mergeCell ref="AO98:AQ98"/>
    <mergeCell ref="C83:E83"/>
    <mergeCell ref="F83:G83"/>
    <mergeCell ref="H83:K83"/>
    <mergeCell ref="L83:M83"/>
    <mergeCell ref="N83:O83"/>
    <mergeCell ref="AS88:AV88"/>
    <mergeCell ref="U90:U94"/>
    <mergeCell ref="W90:AM90"/>
    <mergeCell ref="AO90:AQ93"/>
    <mergeCell ref="AR90:BA90"/>
    <mergeCell ref="W91:AE91"/>
    <mergeCell ref="AF91:AM91"/>
    <mergeCell ref="AR91:AS91"/>
    <mergeCell ref="AT91:AW91"/>
    <mergeCell ref="AX91:BA91"/>
    <mergeCell ref="W92:Z92"/>
    <mergeCell ref="AA92:AD92"/>
    <mergeCell ref="AF92:AM92"/>
    <mergeCell ref="AU92:AU93"/>
    <mergeCell ref="AV92:AV93"/>
    <mergeCell ref="AY92:AY93"/>
    <mergeCell ref="AZ92:AZ93"/>
    <mergeCell ref="Y93:Y94"/>
    <mergeCell ref="AA93:AA94"/>
    <mergeCell ref="C81:E81"/>
    <mergeCell ref="F81:G81"/>
    <mergeCell ref="H81:K81"/>
    <mergeCell ref="L81:M81"/>
    <mergeCell ref="N81:O81"/>
    <mergeCell ref="C82:E82"/>
    <mergeCell ref="F82:G82"/>
    <mergeCell ref="H82:K82"/>
    <mergeCell ref="L82:M82"/>
    <mergeCell ref="N82:O82"/>
    <mergeCell ref="L78:M79"/>
    <mergeCell ref="N78:O78"/>
    <mergeCell ref="H79:K79"/>
    <mergeCell ref="N79:O79"/>
    <mergeCell ref="C80:E80"/>
    <mergeCell ref="F80:G80"/>
    <mergeCell ref="H80:K80"/>
    <mergeCell ref="L80:M80"/>
    <mergeCell ref="N80:O80"/>
    <mergeCell ref="BC70:BC71"/>
    <mergeCell ref="BD70:BD71"/>
    <mergeCell ref="AO72:AQ72"/>
    <mergeCell ref="AO73:AQ73"/>
    <mergeCell ref="B55:O55"/>
    <mergeCell ref="B56:O56"/>
    <mergeCell ref="B57:O57"/>
    <mergeCell ref="U65:X65"/>
    <mergeCell ref="Y65:AB65"/>
    <mergeCell ref="AO65:AT65"/>
    <mergeCell ref="AU65:AX65"/>
    <mergeCell ref="U67:U71"/>
    <mergeCell ref="W67:AM67"/>
    <mergeCell ref="W68:AE68"/>
    <mergeCell ref="AF68:AM68"/>
    <mergeCell ref="AO68:AQ71"/>
    <mergeCell ref="AT68:BE68"/>
    <mergeCell ref="W69:Z69"/>
    <mergeCell ref="AA69:AD69"/>
    <mergeCell ref="AF69:AM69"/>
    <mergeCell ref="AT69:AW69"/>
    <mergeCell ref="AX69:BA69"/>
    <mergeCell ref="BB69:BE69"/>
    <mergeCell ref="Y70:Y71"/>
    <mergeCell ref="U88:W88"/>
    <mergeCell ref="X88:AA88"/>
    <mergeCell ref="AO88:AR88"/>
    <mergeCell ref="A4:A7"/>
    <mergeCell ref="B4:B7"/>
    <mergeCell ref="E4:F4"/>
    <mergeCell ref="G4:I4"/>
    <mergeCell ref="J4:L4"/>
    <mergeCell ref="M4:O4"/>
    <mergeCell ref="P4:R4"/>
    <mergeCell ref="S4:S7"/>
    <mergeCell ref="E5:F5"/>
    <mergeCell ref="G5:I5"/>
    <mergeCell ref="J5:L5"/>
    <mergeCell ref="M5:O5"/>
    <mergeCell ref="P5:R5"/>
    <mergeCell ref="AO74:AQ74"/>
    <mergeCell ref="AO75:AQ75"/>
    <mergeCell ref="C76:O76"/>
    <mergeCell ref="AO76:AQ76"/>
    <mergeCell ref="AO77:AQ77"/>
    <mergeCell ref="C78:E79"/>
    <mergeCell ref="F78:G79"/>
    <mergeCell ref="H78:K78"/>
    <mergeCell ref="U3:V3"/>
    <mergeCell ref="W3:AJ3"/>
    <mergeCell ref="AO3:AR3"/>
    <mergeCell ref="AS3:AW3"/>
    <mergeCell ref="B2:F2"/>
    <mergeCell ref="AB6:AE6"/>
    <mergeCell ref="AF6:AI6"/>
    <mergeCell ref="AJ6:AM6"/>
    <mergeCell ref="AO6:AR6"/>
    <mergeCell ref="AS6:AV6"/>
    <mergeCell ref="AW6:AZ6"/>
    <mergeCell ref="U5:U7"/>
    <mergeCell ref="W5:AA5"/>
    <mergeCell ref="AB5:AM5"/>
    <mergeCell ref="AO5:AZ5"/>
    <mergeCell ref="E6:F6"/>
    <mergeCell ref="G6:I6"/>
    <mergeCell ref="J6:L6"/>
    <mergeCell ref="M6:O6"/>
    <mergeCell ref="P6:R6"/>
  </mergeCells>
  <pageMargins left="0.47244094488188981" right="0.39370078740157483" top="0.55118110236220474" bottom="0.55118110236220474" header="0.31496062992125984" footer="0.31496062992125984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5"/>
  <sheetViews>
    <sheetView workbookViewId="0">
      <selection activeCell="B3" sqref="B3"/>
    </sheetView>
  </sheetViews>
  <sheetFormatPr defaultRowHeight="14.25" x14ac:dyDescent="0.2"/>
  <cols>
    <col min="1" max="1" width="4.125" customWidth="1"/>
    <col min="2" max="2" width="81.375" customWidth="1"/>
  </cols>
  <sheetData>
    <row r="1" spans="1:19" ht="20.25" x14ac:dyDescent="0.3">
      <c r="A1" s="553" t="s">
        <v>248</v>
      </c>
      <c r="B1" s="55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.2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0.25" x14ac:dyDescent="0.3">
      <c r="A3" s="1"/>
      <c r="B3" s="1" t="s">
        <v>297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20.2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2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0.2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20.2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0.2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20.2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20.2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20.25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20.2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20.2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20.2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20.2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20.2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20.2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20.2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20.2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20.25" x14ac:dyDescent="0.3">
      <c r="A20" s="1"/>
      <c r="B20" s="1" t="s">
        <v>249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20.2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20.2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20.2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20.2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20.2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20.2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20.25" x14ac:dyDescent="0.3">
      <c r="A38" s="1"/>
      <c r="B38" s="1" t="s">
        <v>250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20.25" x14ac:dyDescent="0.3">
      <c r="A55" s="1"/>
      <c r="B55" s="1" t="s">
        <v>252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20.25" x14ac:dyDescent="0.3">
      <c r="A56" s="1"/>
      <c r="B56" s="1" t="s">
        <v>268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0.25" x14ac:dyDescent="0.3">
      <c r="A75" s="1"/>
      <c r="B75" s="1" t="s">
        <v>251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20.25" x14ac:dyDescent="0.3">
      <c r="A91" s="1"/>
      <c r="B91" s="1" t="s">
        <v>269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20.25" x14ac:dyDescent="0.3">
      <c r="A92" s="1"/>
      <c r="B92" s="1" t="s">
        <v>270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20.25" x14ac:dyDescent="0.3">
      <c r="A93" s="1"/>
      <c r="B93" s="1" t="s">
        <v>274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20.25" x14ac:dyDescent="0.3">
      <c r="A94" s="1"/>
      <c r="B94" s="1" t="s">
        <v>275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20.25" x14ac:dyDescent="0.3">
      <c r="A96" s="1"/>
      <c r="B96" s="1" t="s">
        <v>271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20.25" x14ac:dyDescent="0.3">
      <c r="A97" s="1"/>
      <c r="B97" s="1" t="s">
        <v>253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20.25" x14ac:dyDescent="0.3">
      <c r="A112" s="1"/>
      <c r="B112" s="1" t="s">
        <v>272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20.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20.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20.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20.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20.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20.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20.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20.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20.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20.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20.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20.25" x14ac:dyDescent="0.3">
      <c r="A129" s="1"/>
      <c r="B129" s="1" t="s">
        <v>273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20.25" x14ac:dyDescent="0.3">
      <c r="A130" s="1"/>
      <c r="B130" s="1" t="s">
        <v>254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20.25" x14ac:dyDescent="0.3">
      <c r="A131" s="1"/>
      <c r="B131" s="1" t="s">
        <v>261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20.25" x14ac:dyDescent="0.3">
      <c r="A132" s="1"/>
      <c r="B132" s="1" t="s">
        <v>276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20.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20.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20.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20.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20.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20.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20.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20.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20.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20.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20.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20.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20.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20.25" x14ac:dyDescent="0.3">
      <c r="A149" s="1"/>
      <c r="B149" s="1" t="s">
        <v>255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20.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20.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20.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20.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20.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20.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20.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20.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20.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20.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20.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20.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20.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20.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20.25" x14ac:dyDescent="0.3">
      <c r="A166" s="1"/>
      <c r="B166" s="1" t="s">
        <v>256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20.25" x14ac:dyDescent="0.3">
      <c r="A167" s="1"/>
      <c r="B167" s="1" t="s">
        <v>257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20.25" x14ac:dyDescent="0.3">
      <c r="A168" s="1"/>
      <c r="B168" s="1" t="s">
        <v>258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20.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20.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20.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20.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20.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20.25" x14ac:dyDescent="0.3">
      <c r="A186" s="1"/>
      <c r="B186" s="1" t="s">
        <v>259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20.25" x14ac:dyDescent="0.3">
      <c r="A187" s="1"/>
      <c r="B187" s="1" t="s">
        <v>277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20.25" x14ac:dyDescent="0.3">
      <c r="A188" s="1"/>
      <c r="B188" s="1" t="s">
        <v>260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20.25" x14ac:dyDescent="0.3">
      <c r="A189" s="1"/>
      <c r="B189" s="1" t="s">
        <v>278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20.25" x14ac:dyDescent="0.3">
      <c r="A190" s="1"/>
      <c r="B190" s="1" t="s">
        <v>279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20.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20.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20.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20.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20.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20.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20.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20.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20.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20.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20.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20.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20.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20.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20.25" x14ac:dyDescent="0.3">
      <c r="A207" s="1"/>
      <c r="B207" s="1" t="s">
        <v>264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20.25" x14ac:dyDescent="0.3">
      <c r="A208" s="1"/>
      <c r="B208" s="1" t="s">
        <v>262</v>
      </c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20.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20.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20.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20.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20.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20.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20.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20.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20.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20.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20.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20.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20.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20.25" x14ac:dyDescent="0.3">
      <c r="A224" s="1"/>
      <c r="B224" s="1" t="s">
        <v>263</v>
      </c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20.25" x14ac:dyDescent="0.3">
      <c r="A225" s="1"/>
      <c r="B225" s="1" t="s">
        <v>265</v>
      </c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20.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20.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20.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20.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20.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20.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20.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20.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20.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20.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20.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20.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20.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20.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20.25" x14ac:dyDescent="0.3">
      <c r="A242" s="1"/>
      <c r="B242" s="1" t="s">
        <v>266</v>
      </c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20.25" x14ac:dyDescent="0.3">
      <c r="A243" s="1"/>
      <c r="B243" s="1" t="s">
        <v>280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20.25" x14ac:dyDescent="0.3">
      <c r="A244" s="1"/>
      <c r="B244" s="1" t="s">
        <v>281</v>
      </c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20.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20.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20.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20.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20.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20.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20.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20.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20.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20.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20.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20.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20.25" x14ac:dyDescent="0.3">
      <c r="A260" s="1"/>
      <c r="B260" s="544" t="s">
        <v>267</v>
      </c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20.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20.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20.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20.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20.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20.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20.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20.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20.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20.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20.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20.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20.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20.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20.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20.25" x14ac:dyDescent="0.3">
      <c r="A277" s="1"/>
      <c r="B277" s="1" t="s">
        <v>296</v>
      </c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20.25" x14ac:dyDescent="0.3">
      <c r="A278" s="1"/>
      <c r="B278" s="1" t="s">
        <v>282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20.25" x14ac:dyDescent="0.3">
      <c r="A279" s="1"/>
      <c r="B279" s="1" t="s">
        <v>283</v>
      </c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20.25" x14ac:dyDescent="0.3">
      <c r="A280" s="1"/>
      <c r="B280" s="1" t="s">
        <v>293</v>
      </c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20.25" x14ac:dyDescent="0.3">
      <c r="A281" s="1"/>
      <c r="B281" s="1" t="s">
        <v>285</v>
      </c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20.25" x14ac:dyDescent="0.3">
      <c r="A282" s="1"/>
      <c r="B282" s="1" t="s">
        <v>287</v>
      </c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20.25" x14ac:dyDescent="0.3">
      <c r="A283" s="1"/>
      <c r="B283" s="1" t="s">
        <v>286</v>
      </c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20.25" x14ac:dyDescent="0.3">
      <c r="A284" s="1"/>
      <c r="B284" s="1" t="s">
        <v>288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20.25" x14ac:dyDescent="0.3">
      <c r="A285" s="1"/>
      <c r="B285" s="1" t="s">
        <v>289</v>
      </c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20.25" x14ac:dyDescent="0.3">
      <c r="A286" s="1"/>
      <c r="B286" s="1" t="s">
        <v>290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20.25" x14ac:dyDescent="0.3">
      <c r="A287" s="1"/>
      <c r="B287" s="1" t="s">
        <v>284</v>
      </c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20.25" x14ac:dyDescent="0.3">
      <c r="A288" s="1"/>
      <c r="B288" s="1" t="s">
        <v>291</v>
      </c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20.25" x14ac:dyDescent="0.3">
      <c r="A289" s="1"/>
      <c r="B289" s="1" t="s">
        <v>292</v>
      </c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20.25" x14ac:dyDescent="0.3">
      <c r="A290" s="1"/>
      <c r="B290" s="1" t="s">
        <v>295</v>
      </c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20.25" x14ac:dyDescent="0.3">
      <c r="A291" s="1"/>
      <c r="B291" s="1" t="s">
        <v>294</v>
      </c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20.25" x14ac:dyDescent="0.3">
      <c r="A292" s="1"/>
      <c r="B292" s="1" t="s">
        <v>299</v>
      </c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20.25" x14ac:dyDescent="0.3">
      <c r="A293" s="1"/>
      <c r="B293" s="1" t="s">
        <v>300</v>
      </c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20.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20.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20.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20.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20.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20.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20.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20.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20.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20.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20.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20.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20.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20.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20.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20.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20.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20.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20.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20.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20.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20.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20.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20.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20.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20.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20.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20.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20.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20.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20.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20.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20.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20.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20.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20.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20.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20.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20.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20.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20.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20.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20.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20.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20.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20.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20.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20.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20.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20.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20.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20.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20.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20.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20.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20.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20.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20.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20.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20.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20.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20.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20.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20.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20.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20.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20.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20.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20.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20.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20.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20.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20.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20.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20.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20.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20.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20.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20.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20.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20.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20.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20.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20.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20.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20.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20.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20.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20.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20.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20.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20.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20.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20.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20.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20.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20.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20.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20.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20.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20.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20.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20.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20.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20.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20.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20.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20.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20.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20.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20.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20.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20.2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20.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20.2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20.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20.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20.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20.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20.2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20.2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20.2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20.2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20.2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20.2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20.2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20.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20.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20.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20.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20.2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20.2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20.2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20.2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20.2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20.2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20.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20.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20.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20.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20.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20.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20.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20.2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20.2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20.2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20.2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20.2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20.2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20.2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20.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20.2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20.2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20.2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20.2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20.2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20.2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20.2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20.2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20.2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20.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20.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20.2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20.2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20.2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20.2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20.2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20.2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20.2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20.2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20.2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20.2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20.2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20.2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20.2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20.2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20.2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20.2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20.2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20.2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20.2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20.2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20.2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20.2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20.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20.2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20.2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20.2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20.2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20.2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20.2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20.2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20.2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20.2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20.2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20.2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20.2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20.2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20.2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20.2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20.2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20.2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20.2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20.2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20.2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20.2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20.2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20.2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20.2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20.2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20.2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20.2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20.2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20.2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20.2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20.2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20.2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20.2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20.2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20.2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20.2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20.2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20.2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20.2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20.2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20.2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20.2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20.2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20.2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20.2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20.2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20.2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20.2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20.2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20.2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20.2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20.2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20.2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20.2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20.2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20.2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20.2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20.2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20.2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20.2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20.2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20.2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20.2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20.2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20.2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20.2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20.2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20.2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20.2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20.2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20.2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20.2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20.2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20.2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20.2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20.2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20.2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20.2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20.2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20.2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20.2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20.2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20.2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20.2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20.2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20.2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20.2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20.2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20.2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20.2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20.2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20.2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20.2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20.2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20.2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20.2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20.2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20.2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20.2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20.2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20.2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20.2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20.2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20.2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20.2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20.2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20.2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20.2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20.2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20.2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20.2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20.2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20.2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20.2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20.2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20.2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20.2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20.2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20.2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20.2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20.2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20.2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20.2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20.2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20.2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20.2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20.2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20.2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20.2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20.2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20.2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20.2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20.2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20.2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20.2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20.2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20.2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20.2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20.2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20.2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20.2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20.2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20.2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20.2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20.2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20.2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20.2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20.2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20.2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20.2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20.2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20.2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20.2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20.2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20.2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20.2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20.2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20.2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20.2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20.2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20.2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20.2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20.2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20.2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20.2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20.2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20.2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20.2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20.2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20.2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20.2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20.2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20.2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20.2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20.2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20.2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20.2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20.2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20.2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20.2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20.2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20.2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20.2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20.2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20.25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20.2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20.25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20.2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20.25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20.25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20.25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20.25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20.25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20.25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20.25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20.25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20.25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20.25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20.25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20.25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20.25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20.25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20.25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20.25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20.25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20.25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20.25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20.25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20.25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20.25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20.25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20.25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20.25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20.25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20.25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20.25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20.25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20.25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20.25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20.25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20.25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20.25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20.25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20.25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20.25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20.25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20.25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20.25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20.25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20.25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20.25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20.25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20.25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20.25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20.25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20.25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20.25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20.25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20.25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20.25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20.25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20.25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20.25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20.25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20.25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20.25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20.25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20.25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20.25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20.25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20.25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20.25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20.25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20.25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20.25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20.25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20.25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20.25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20.25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20.25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20.25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20.25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20.25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20.25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20.25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20.25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20.25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20.25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20.25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20.25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20.25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20.25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20.25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20.25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20.25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20.25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20.25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</sheetData>
  <mergeCells count="1">
    <mergeCell ref="A1:B1"/>
  </mergeCells>
  <pageMargins left="0.59055118110236227" right="0.51181102362204722" top="0.55118110236220474" bottom="0.55118110236220474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อ่านก่อนทำ</vt:lpstr>
      <vt:lpstr>วิธีการคำนวนตาม ข้อ ๙.</vt:lpstr>
      <vt:lpstr>ปรับเป็น A๔</vt:lpstr>
      <vt:lpstr>การแทรกเชลล์,พิมพ์งาน</vt:lpstr>
      <vt:lpstr>แคปหน้าจอ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2017-07-24T03:36:15Z</cp:lastPrinted>
  <dcterms:created xsi:type="dcterms:W3CDTF">2014-07-23T19:48:28Z</dcterms:created>
  <dcterms:modified xsi:type="dcterms:W3CDTF">2017-07-24T03:42:31Z</dcterms:modified>
</cp:coreProperties>
</file>