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8460" windowHeight="3720" activeTab="2"/>
  </bookViews>
  <sheets>
    <sheet name="พนักงานส่วนตำบล" sheetId="20" r:id="rId1"/>
    <sheet name="ครู" sheetId="18" r:id="rId2"/>
    <sheet name="พนักงานจ้าง" sheetId="21" r:id="rId3"/>
  </sheets>
  <calcPr calcId="145621"/>
</workbook>
</file>

<file path=xl/calcChain.xml><?xml version="1.0" encoding="utf-8"?>
<calcChain xmlns="http://schemas.openxmlformats.org/spreadsheetml/2006/main">
  <c r="J38" i="21" l="1"/>
  <c r="E40" i="21" s="1"/>
  <c r="E38" i="21"/>
  <c r="E39" i="21" s="1"/>
  <c r="E41" i="21" s="1"/>
  <c r="K34" i="21"/>
  <c r="K43" i="21" s="1"/>
  <c r="K44" i="21" s="1"/>
  <c r="I34" i="21"/>
  <c r="J13" i="21" l="1"/>
  <c r="E15" i="21" s="1"/>
  <c r="E13" i="21"/>
  <c r="E14" i="21" s="1"/>
  <c r="K12" i="21"/>
  <c r="I12" i="21"/>
  <c r="K11" i="21"/>
  <c r="M11" i="21" s="1"/>
  <c r="I11" i="21"/>
  <c r="K10" i="21"/>
  <c r="M10" i="21" s="1"/>
  <c r="I10" i="21"/>
  <c r="K9" i="21"/>
  <c r="M9" i="21" s="1"/>
  <c r="I9" i="21"/>
  <c r="K8" i="21"/>
  <c r="I8" i="21"/>
  <c r="K7" i="21"/>
  <c r="M7" i="21" s="1"/>
  <c r="I7" i="21"/>
  <c r="E16" i="21" l="1"/>
  <c r="P11" i="18" l="1"/>
  <c r="M11" i="18"/>
  <c r="K11" i="18"/>
  <c r="K12" i="18" s="1"/>
  <c r="H11" i="18"/>
  <c r="F11" i="18"/>
  <c r="D11" i="18"/>
  <c r="Q9" i="18"/>
  <c r="N9" i="18"/>
  <c r="I9" i="18"/>
  <c r="Q8" i="18"/>
  <c r="Q11" i="18" s="1"/>
  <c r="N8" i="18"/>
  <c r="N11" i="18" s="1"/>
  <c r="I8" i="18"/>
  <c r="I11" i="18" s="1"/>
  <c r="K13" i="18" l="1"/>
  <c r="N13" i="18" s="1"/>
  <c r="Q13" i="18" s="1"/>
  <c r="R19" i="20" l="1"/>
  <c r="O19" i="20"/>
  <c r="J19" i="20"/>
  <c r="Q23" i="20" l="1"/>
  <c r="N23" i="20"/>
  <c r="L23" i="20"/>
  <c r="L24" i="20" s="1"/>
  <c r="I23" i="20"/>
  <c r="G23" i="20"/>
  <c r="E23" i="20"/>
  <c r="R22" i="20"/>
  <c r="O22" i="20"/>
  <c r="J22" i="20"/>
  <c r="R21" i="20"/>
  <c r="O21" i="20"/>
  <c r="J21" i="20"/>
  <c r="R20" i="20"/>
  <c r="O20" i="20"/>
  <c r="J20" i="20"/>
  <c r="R17" i="20"/>
  <c r="O17" i="20"/>
  <c r="J17" i="20"/>
  <c r="R16" i="20"/>
  <c r="O16" i="20"/>
  <c r="J16" i="20"/>
  <c r="R15" i="20"/>
  <c r="O15" i="20"/>
  <c r="J15" i="20"/>
  <c r="R14" i="20"/>
  <c r="O14" i="20"/>
  <c r="J14" i="20"/>
  <c r="R12" i="20"/>
  <c r="O12" i="20"/>
  <c r="J12" i="20"/>
  <c r="R11" i="20"/>
  <c r="O11" i="20"/>
  <c r="J11" i="20"/>
  <c r="R10" i="20"/>
  <c r="O10" i="20"/>
  <c r="J10" i="20"/>
  <c r="R9" i="20"/>
  <c r="O9" i="20"/>
  <c r="J9" i="20"/>
  <c r="R8" i="20"/>
  <c r="O8" i="20"/>
  <c r="J8" i="20"/>
  <c r="O23" i="20" l="1"/>
  <c r="J23" i="20"/>
  <c r="L25" i="20" s="1"/>
  <c r="R23" i="20"/>
  <c r="O25" i="20" l="1"/>
  <c r="R25" i="20" s="1"/>
</calcChain>
</file>

<file path=xl/sharedStrings.xml><?xml version="1.0" encoding="utf-8"?>
<sst xmlns="http://schemas.openxmlformats.org/spreadsheetml/2006/main" count="338" uniqueCount="126">
  <si>
    <t>ชื่อ - สกุล</t>
  </si>
  <si>
    <t>รวม</t>
  </si>
  <si>
    <t>องค์การบริหารส่วนตำบลเสือหึง</t>
  </si>
  <si>
    <t>ณ วันที่</t>
  </si>
  <si>
    <t>เงินเดือน</t>
  </si>
  <si>
    <t>ระดับ</t>
  </si>
  <si>
    <t>จำนวน</t>
  </si>
  <si>
    <t>พนักงาน</t>
  </si>
  <si>
    <r>
      <t>ณ</t>
    </r>
    <r>
      <rPr>
        <b/>
        <sz val="14"/>
        <rFont val="Angsana New"/>
        <family val="1"/>
      </rPr>
      <t xml:space="preserve"> 1 มี.ค.</t>
    </r>
  </si>
  <si>
    <t>วงเงิน</t>
  </si>
  <si>
    <t>ครั้งที่ 1</t>
  </si>
  <si>
    <t>เลื่อนขั้นเงินเดือน</t>
  </si>
  <si>
    <t>จำนวนขั้น</t>
  </si>
  <si>
    <t>ที่ได้เลื่อน</t>
  </si>
  <si>
    <t>รวมขั้น</t>
  </si>
  <si>
    <t>ที่ได้รับ</t>
  </si>
  <si>
    <t>ทั้งปี</t>
  </si>
  <si>
    <t>คงเหลือ</t>
  </si>
  <si>
    <r>
      <t xml:space="preserve">ณ วันที่  </t>
    </r>
    <r>
      <rPr>
        <b/>
        <sz val="14"/>
        <rFont val="Angsana New"/>
        <family val="1"/>
      </rPr>
      <t>1 เม.ย.2558</t>
    </r>
  </si>
  <si>
    <t xml:space="preserve"> 1 ต.ค.2558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</si>
  <si>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2558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</si>
  <si>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2558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เม.ย.2558</t>
    </r>
    <r>
      <rPr>
        <sz val="14"/>
        <color indexed="8"/>
        <rFont val="Angsana New"/>
        <family val="1"/>
      </rPr>
      <t>)</t>
    </r>
  </si>
  <si>
    <t>หมายเหตุ</t>
  </si>
  <si>
    <t>ช่องสี</t>
  </si>
  <si>
    <t xml:space="preserve"> หมายถึง</t>
  </si>
  <si>
    <t>เลื่อนระดับพนักงานส่วนตำบล (ใส่ตัวเลขเอาเอง)</t>
  </si>
  <si>
    <t>พนักงานส่วนตำบลที่ได้เลื่อน 1.0 ขั้น ณ 1 เม.ย.58 (ใส่ตัวเลขเอาเอง)</t>
  </si>
  <si>
    <t>คำนวนมาให้โดยอัตโนมัติ</t>
  </si>
  <si>
    <t>วงเงินคงเหลือหลังจากเลื่อนขั้น 0.5 ขั้น ณ 1 ต.ค.58 (คำนวนมาให้แล้ว)</t>
  </si>
  <si>
    <r>
      <t xml:space="preserve">วงเงินคงเหลือสุทธิ </t>
    </r>
    <r>
      <rPr>
        <b/>
        <sz val="14"/>
        <rFont val="Angsana New"/>
        <family val="1"/>
      </rPr>
      <t xml:space="preserve">ต้องไม่ติดลบ </t>
    </r>
    <r>
      <rPr>
        <sz val="14"/>
        <rFont val="Angsana New"/>
        <family val="1"/>
      </rPr>
      <t>(คำนวนมาให้แล้ว)</t>
    </r>
  </si>
  <si>
    <t>จำเป็นต้องใส่ตัวเลขเอาเอง</t>
  </si>
  <si>
    <t>ย้ายออก 5 มี.ค.58</t>
  </si>
  <si>
    <t>จำนวนคนที่ได้ 2 ขั้นทั้งปี (ใส่ตัวเลขเอาเอง)</t>
  </si>
  <si>
    <t>ช่อง "สีเหลือง" , ช่อง "สีเขียว" และช่อง "สีแดง"  จะคำนวนมาให้แล้วโดยอัตโนมัติ .... ส่วนช่องสีอื่น ๆ ต้องใส่ตัวเลขเอาเอง</t>
  </si>
  <si>
    <t>หลักเกณฑ์ในการเลื่อนขั้นเงินเดือน</t>
  </si>
  <si>
    <t>ย้ายออก 1 มิ.ย.58</t>
  </si>
  <si>
    <t>โอนเข้า 20 ส.ค.58</t>
  </si>
  <si>
    <r>
      <t>2.</t>
    </r>
    <r>
      <rPr>
        <b/>
        <sz val="14"/>
        <rFont val="Angsana New"/>
        <family val="1"/>
      </rPr>
      <t xml:space="preserve"> ร้อยละ 6</t>
    </r>
    <r>
      <rPr>
        <sz val="14"/>
        <rFont val="Angsana New"/>
        <family val="1"/>
      </rPr>
      <t xml:space="preserve"> คิดจากจำนวนพนักงานส่วนตำบล "</t>
    </r>
    <r>
      <rPr>
        <b/>
        <sz val="14"/>
        <rFont val="Angsana New"/>
        <family val="1"/>
      </rPr>
      <t>ที่มีอยู่จริง"</t>
    </r>
    <r>
      <rPr>
        <sz val="14"/>
        <rFont val="Angsana New"/>
        <family val="1"/>
      </rPr>
      <t xml:space="preserve"> ณ วันที่ 1 กันยายน </t>
    </r>
  </si>
  <si>
    <r>
      <t xml:space="preserve">    2.1 </t>
    </r>
    <r>
      <rPr>
        <b/>
        <sz val="14"/>
        <rFont val="Angsana New"/>
        <family val="1"/>
      </rPr>
      <t>กรณีย้ายออก</t>
    </r>
    <r>
      <rPr>
        <sz val="14"/>
        <rFont val="Angsana New"/>
        <family val="1"/>
      </rPr>
      <t xml:space="preserve"> (ก่อน 1 กันยายน) ไม่ต้องนำวงเงินที่เลื่อนขั้นไปแล้ว ณ 1 เมษายน มาหักออก เช่น ตามลำดับที่ 6. และลำดับที่ 11.</t>
    </r>
  </si>
  <si>
    <r>
      <t xml:space="preserve">    2.2</t>
    </r>
    <r>
      <rPr>
        <b/>
        <sz val="14"/>
        <rFont val="Angsana New"/>
        <family val="1"/>
      </rPr>
      <t xml:space="preserve"> กรณีโอนเข้า</t>
    </r>
    <r>
      <rPr>
        <sz val="14"/>
        <rFont val="Angsana New"/>
        <family val="1"/>
      </rPr>
      <t xml:space="preserve"> (ก่อน 1 กันยายน) ต้องนำวงเงินที่เลื่อนขั้นไปแล้ว ณ 1 เมษายน มาหักออกด้วย เช่น ตามลำดับที่ 12.</t>
    </r>
  </si>
  <si>
    <t xml:space="preserve">    2.3 กรณีย้ายออกหรือโอนเข้า ในวันที่ 1 กันยายน นั้น อบต.เดิม จะเป็นผู้ออกคำสั่งเลื่อนขั้นเงินเดือน (อยู่จริง ณ 1 กันยายน)</t>
  </si>
  <si>
    <t>3. ให้เลื่อนขั้นเงินเดือน ณ 1 ตุลาคม คนละ 0.5 ขั้นก่อน (ยกเว้นผู้ที่โดยวินัย) วงเงินคงเหลือในช่อง "สีเขียว" สามารถนำมาเลื่อนขั้น</t>
  </si>
  <si>
    <t xml:space="preserve">    เงินเดือนพนักงานส่วนตำบลได้อีก 0.5 ขั้น (ได้บางคน) โดยต้องให้ช่อง "สีแดง" ไม่ติดลบ</t>
  </si>
  <si>
    <r>
      <t>(เลื่อนคนละ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</si>
  <si>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(ที่ได้เลื่อนจริง)</t>
  </si>
  <si>
    <t>ก่อนเลื่อนขั้น</t>
  </si>
  <si>
    <t>เลื่อนระดับ 4 พ.ย.57</t>
  </si>
  <si>
    <t>ครั้งที่ 1 (มี.ค.58)</t>
  </si>
  <si>
    <t>1. จำนวนโควตา (15 %) คิดจากจำนวนพนักงานส่วนตำบล ณ วันที่ 1 มีนาคม  (เพื่อนำมาคำนวนจำนวนคนที่จะได้ 2 ขั้นทั้งปี)</t>
  </si>
  <si>
    <t>เลื่อนระดับ 18 พ.ย.57</t>
  </si>
  <si>
    <t>เลื่อนระดับ 23 ธ.ค.57</t>
  </si>
  <si>
    <t>เลื่อนระดับ 8 มี.ค.58</t>
  </si>
  <si>
    <t>อันดับ</t>
  </si>
  <si>
    <t>คศ.1</t>
  </si>
  <si>
    <t xml:space="preserve"> -</t>
  </si>
  <si>
    <t>ผช.</t>
  </si>
  <si>
    <r>
      <t xml:space="preserve">6 %  ของเงินเดือนรวมของข้าราชการครู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2558</t>
    </r>
    <r>
      <rPr>
        <sz val="14"/>
        <color indexed="8"/>
        <rFont val="Angsana New"/>
        <family val="1"/>
      </rPr>
      <t xml:space="preserve">   เป็นเงิน</t>
    </r>
  </si>
  <si>
    <t>และเมื่อปรับอัตราเงินเดือนในอัตราร้อยละ 4 ณ วันที่ 1 ธันวาคม 2557 ก็ไม่ได้ปรับอัตราเงินเดือน เนื่องจากบรรจุหลังวันที่ 1 ธันวาคม 2557</t>
  </si>
  <si>
    <t>ครู</t>
  </si>
  <si>
    <t>องค์การบริหารส่วนตำบลเสือหึง   (ปรับอัตราเงินเดือน 1.0 ขั้นแล้ว)</t>
  </si>
  <si>
    <t>ที่</t>
  </si>
  <si>
    <t>ตำแหน่ง</t>
  </si>
  <si>
    <t>คุณวุฒิ</t>
  </si>
  <si>
    <t>ค่าตอบแทน</t>
  </si>
  <si>
    <t>ระดับการ</t>
  </si>
  <si>
    <t>คะแนน</t>
  </si>
  <si>
    <t>ร้อยละ</t>
  </si>
  <si>
    <t>จำนวนเงิน</t>
  </si>
  <si>
    <t>การศึกษา</t>
  </si>
  <si>
    <t>ปัจจุบัน</t>
  </si>
  <si>
    <t>ประเมิน</t>
  </si>
  <si>
    <t>ปัดเศษ</t>
  </si>
  <si>
    <t>ที่ได้รับจริง</t>
  </si>
  <si>
    <t>เต็มขั้น</t>
  </si>
  <si>
    <t>(ค่าครองชีพฯ)</t>
  </si>
  <si>
    <t>ปวส.</t>
  </si>
  <si>
    <t>ดีมาก</t>
  </si>
  <si>
    <t>ผช.จนท.ธุรการ</t>
  </si>
  <si>
    <t>ปวช.</t>
  </si>
  <si>
    <t>ดี</t>
  </si>
  <si>
    <t>ผช.พจง.จัดเก็บรายได้</t>
  </si>
  <si>
    <t>ผช.ช่างโยธา</t>
  </si>
  <si>
    <t>ผช.ช่างไฟฟ้า</t>
  </si>
  <si>
    <t>รวมค่าตอบแทน ณ วันที่ 1 กันยายน 2558</t>
  </si>
  <si>
    <t>วงเงินที่ใช้ไป</t>
  </si>
  <si>
    <t>วงเงิน 4% ของค่าตอบแทนรวม</t>
  </si>
  <si>
    <t>วงเงินคงเหลือ</t>
  </si>
  <si>
    <t>ระดับการประเมิน</t>
  </si>
  <si>
    <t>ดีเด่น</t>
  </si>
  <si>
    <t>95-100</t>
  </si>
  <si>
    <t>85-94</t>
  </si>
  <si>
    <t>75-84</t>
  </si>
  <si>
    <t>พอใช้</t>
  </si>
  <si>
    <t>65-74</t>
  </si>
  <si>
    <t>ปรับปรุง</t>
  </si>
  <si>
    <t>น้อยกว่า 65</t>
  </si>
  <si>
    <t>หลักเกณฑ์การเลื่อนค่าตอบแทนประจำปี</t>
  </si>
  <si>
    <t>ผช.พจง.พัฒนาชุมชน</t>
  </si>
  <si>
    <t>ผช.พจง.การเงินและบัญชี</t>
  </si>
  <si>
    <t>วิธีคิดการเลื่อนขั้นเงินเดือนของพนักงานส่วนตำบล  ณ  วันที่  1  ตุลาคม  2558 (ครั้งที่ 2)</t>
  </si>
  <si>
    <t>วิธีคิดการเลื่อนขั้นเงินเดือนของข้าราชการครู  ณ  วันที่  1  ตุลาคม  2558  (ครั้งที่ 2)</t>
  </si>
  <si>
    <t>ค่าตอบแทนปัจจุบัน ตามคำสั่งเลื่อนเลื่อนค่าตอบแทนฯ (คำนวนมาให้โดยอัตโนมัติ)</t>
  </si>
  <si>
    <r>
      <t xml:space="preserve">1. มีระยะเวลาปฏิบัติงานในรอบปีที่แล้วมา ไม่น้อยกว่า </t>
    </r>
    <r>
      <rPr>
        <b/>
        <sz val="14"/>
        <color theme="1"/>
        <rFont val="Angsana New"/>
        <family val="1"/>
      </rPr>
      <t xml:space="preserve">8 </t>
    </r>
    <r>
      <rPr>
        <sz val="14"/>
        <color theme="1"/>
        <rFont val="Angsana New"/>
        <family val="1"/>
      </rPr>
      <t xml:space="preserve">เดือน </t>
    </r>
    <r>
      <rPr>
        <b/>
        <sz val="14"/>
        <color theme="1"/>
        <rFont val="Angsana New"/>
        <family val="1"/>
      </rPr>
      <t>(1 ตุลาคม ถึง 30 กันยายน)</t>
    </r>
  </si>
  <si>
    <t xml:space="preserve">  1 ธ.ค. 2557</t>
  </si>
  <si>
    <t xml:space="preserve"> 1 ก.ย. 2558</t>
  </si>
  <si>
    <r>
      <t xml:space="preserve">ณ วันที่  </t>
    </r>
    <r>
      <rPr>
        <b/>
        <sz val="14"/>
        <rFont val="Angsana New"/>
        <family val="1"/>
      </rPr>
      <t>1 ต.ค. 2558</t>
    </r>
  </si>
  <si>
    <t xml:space="preserve"> 1 ต.ค. 2557</t>
  </si>
  <si>
    <t>ลำดับ</t>
  </si>
  <si>
    <t>ณ วันที่ 1 ตุลาคม 2558  (ปรับค่าตอบแทน 4 % แล้ว)</t>
  </si>
  <si>
    <r>
      <t xml:space="preserve">    อัตราค่าตอบแทนพนักงานจ้าง </t>
    </r>
    <r>
      <rPr>
        <b/>
        <sz val="14"/>
        <color theme="1"/>
        <rFont val="Angsana New"/>
        <family val="1"/>
      </rPr>
      <t>ณ วันที่ 1 กันยายน)</t>
    </r>
  </si>
  <si>
    <r>
      <t>2. มีผลการปฏิบัติงานไม่ต่ำกว่า</t>
    </r>
    <r>
      <rPr>
        <b/>
        <sz val="14"/>
        <color theme="1"/>
        <rFont val="Angsana New"/>
        <family val="1"/>
      </rPr>
      <t>ระดับดี</t>
    </r>
    <r>
      <rPr>
        <sz val="14"/>
        <color theme="1"/>
        <rFont val="Angsana New"/>
        <family val="1"/>
      </rPr>
      <t xml:space="preserve"> ได้</t>
    </r>
    <r>
      <rPr>
        <b/>
        <sz val="14"/>
        <color theme="1"/>
        <rFont val="Angsana New"/>
        <family val="1"/>
      </rPr>
      <t xml:space="preserve">ไม่เกินร้อยละ 6 </t>
    </r>
    <r>
      <rPr>
        <sz val="14"/>
        <color theme="1"/>
        <rFont val="Angsana New"/>
        <family val="1"/>
      </rPr>
      <t>ของฐานค่าตอบแทนตามผลปฏิบัติงาน (ทั้งนี้ ควบคุมวงเงินงบประมาณการเลื่อนค่าตอบแทนในวงเงิน</t>
    </r>
    <r>
      <rPr>
        <b/>
        <sz val="14"/>
        <color theme="1"/>
        <rFont val="Angsana New"/>
        <family val="1"/>
      </rPr>
      <t>ไม่เกินร้อยละ 4</t>
    </r>
    <r>
      <rPr>
        <sz val="14"/>
        <color theme="1"/>
        <rFont val="Angsana New"/>
        <family val="1"/>
      </rPr>
      <t xml:space="preserve"> ของ</t>
    </r>
  </si>
  <si>
    <t>ผช.ครูผู้ดูแลเด็ก</t>
  </si>
  <si>
    <t>ม.6</t>
  </si>
  <si>
    <t>12 เดือน</t>
  </si>
  <si>
    <t>ตำแหน่งผู้ช่วยครูผู้ดูแลเด็ก</t>
  </si>
  <si>
    <t>วิธีคิดการเลื่อนค่าตอบแทนพนักงานจ้างตามภารกิจ</t>
  </si>
  <si>
    <t>หมายถึง</t>
  </si>
  <si>
    <t>ค่าตอบแทนขั้นสูง ตามประกาศ ฯ ฉบับที่ 4 (พิมพ์มาให้แล้ว)</t>
  </si>
  <si>
    <t>ขั้นสูง</t>
  </si>
  <si>
    <r>
      <t xml:space="preserve">วงเงินคงเหลือ </t>
    </r>
    <r>
      <rPr>
        <b/>
        <sz val="14"/>
        <rFont val="Angsana New"/>
        <family val="1"/>
      </rPr>
      <t xml:space="preserve">ต้องไม่ติดลบ </t>
    </r>
    <r>
      <rPr>
        <sz val="14"/>
        <rFont val="Angsana New"/>
        <family val="1"/>
      </rPr>
      <t>(คำนวนมาให้แล้ว)</t>
    </r>
  </si>
  <si>
    <t>เงินเดือนปัจจุบัน ตามคำสั่งเลื่อนขั้นเงินเดือน ณ 1 ต.ค.58 (ใส่ตัวเลขเอาเอง)</t>
  </si>
  <si>
    <t>กรณีเงินคงเหลือในช่องสีแดงติดลบ ให้ไปปรับเงินเดือนในช่องสีชมพู</t>
  </si>
  <si>
    <t>นางเอ</t>
  </si>
  <si>
    <t>น.ส. บี</t>
  </si>
  <si>
    <r>
      <t xml:space="preserve">น.ส. บี  อันดับ </t>
    </r>
    <r>
      <rPr>
        <b/>
        <sz val="16"/>
        <rFont val="Angsana New"/>
        <family val="1"/>
      </rPr>
      <t>ครูผู้ช่วย</t>
    </r>
    <r>
      <rPr>
        <sz val="16"/>
        <rFont val="Angsana New"/>
        <family val="1"/>
      </rPr>
      <t xml:space="preserve">  บรรจุ  เมื่อวันที่ </t>
    </r>
    <r>
      <rPr>
        <b/>
        <sz val="16"/>
        <rFont val="Angsana New"/>
        <family val="1"/>
      </rPr>
      <t xml:space="preserve">5 มกราคม 2558 </t>
    </r>
    <r>
      <rPr>
        <sz val="16"/>
        <rFont val="Angsana New"/>
        <family val="1"/>
      </rPr>
      <t xml:space="preserve"> ( 1 เมษายน 2558 ไม่ได้เลื่อนขั้นเงินเดือน เนื่องจากบรรจุไม่ครบ 4 เดือน)</t>
    </r>
  </si>
  <si>
    <r>
      <rPr>
        <b/>
        <sz val="14"/>
        <color theme="1"/>
        <rFont val="Angsana New"/>
        <family val="1"/>
      </rPr>
      <t>กรณีวงเงินคงเหลือติดลบ</t>
    </r>
    <r>
      <rPr>
        <sz val="14"/>
        <color theme="1"/>
        <rFont val="Angsana New"/>
        <family val="1"/>
      </rPr>
      <t xml:space="preserve"> ต้องไปปรับ</t>
    </r>
    <r>
      <rPr>
        <b/>
        <sz val="14"/>
        <color theme="1"/>
        <rFont val="Angsana New"/>
        <family val="1"/>
      </rPr>
      <t>ร้อยละที่ได้เลื่อน</t>
    </r>
    <r>
      <rPr>
        <sz val="14"/>
        <color theme="1"/>
        <rFont val="Angsana New"/>
        <family val="1"/>
      </rPr>
      <t>ใหม่และช่อง</t>
    </r>
    <r>
      <rPr>
        <b/>
        <sz val="14"/>
        <color theme="1"/>
        <rFont val="Angsana New"/>
        <family val="1"/>
      </rPr>
      <t>ปัดเศษ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</si>
</sst>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0."/>
  </numFmts>
  <fonts count="20" x14ac:knownFonts="1">
    <font>
      <sz val="10"/>
      <name val="Arial"/>
      <charset val="222"/>
    </font>
    <font>
      <sz val="16"/>
      <name val="TH SarabunIT๙"/>
      <family val="2"/>
    </font>
    <font>
      <sz val="14"/>
      <color indexed="8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indexed="8"/>
      <name val="AngsanaUPC"/>
      <family val="1"/>
    </font>
    <font>
      <sz val="14"/>
      <color indexed="8"/>
      <name val="AngsanaUPC"/>
      <family val="1"/>
    </font>
    <font>
      <b/>
      <sz val="16"/>
      <name val="Angsana New"/>
      <family val="1"/>
    </font>
    <font>
      <sz val="10"/>
      <name val="Angsana New"/>
      <family val="1"/>
    </font>
    <font>
      <sz val="16"/>
      <name val="Angsana New"/>
      <family val="1"/>
    </font>
    <font>
      <b/>
      <sz val="12"/>
      <name val="Angsana New"/>
      <family val="1"/>
    </font>
    <font>
      <b/>
      <u/>
      <sz val="14"/>
      <name val="Angsana New"/>
      <family val="1"/>
    </font>
    <font>
      <b/>
      <u/>
      <sz val="16"/>
      <name val="Angsana New"/>
      <family val="1"/>
    </font>
    <font>
      <sz val="14"/>
      <name val="TH SarabunIT๙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u/>
      <sz val="14"/>
      <color theme="1"/>
      <name val="Angsana New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B65D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 applyBorder="1" applyAlignment="1"/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187" fontId="6" fillId="0" borderId="0" xfId="0" applyNumberFormat="1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11" fillId="0" borderId="0" xfId="0" applyFont="1"/>
    <xf numFmtId="3" fontId="4" fillId="0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/>
    <xf numFmtId="3" fontId="4" fillId="2" borderId="1" xfId="0" applyNumberFormat="1" applyFont="1" applyFill="1" applyBorder="1" applyAlignment="1">
      <alignment horizontal="center"/>
    </xf>
    <xf numFmtId="3" fontId="5" fillId="6" borderId="1" xfId="0" applyNumberFormat="1" applyFont="1" applyFill="1" applyBorder="1" applyAlignment="1">
      <alignment horizontal="center"/>
    </xf>
    <xf numFmtId="0" fontId="6" fillId="0" borderId="1" xfId="0" applyFont="1" applyBorder="1"/>
    <xf numFmtId="4" fontId="13" fillId="7" borderId="1" xfId="0" applyNumberFormat="1" applyFont="1" applyFill="1" applyBorder="1" applyAlignment="1">
      <alignment horizontal="center"/>
    </xf>
    <xf numFmtId="4" fontId="13" fillId="8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3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7" fillId="8" borderId="1" xfId="0" applyNumberFormat="1" applyFont="1" applyFill="1" applyBorder="1" applyAlignment="1">
      <alignment horizontal="center"/>
    </xf>
    <xf numFmtId="3" fontId="8" fillId="6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187" fontId="7" fillId="0" borderId="1" xfId="0" applyNumberFormat="1" applyFont="1" applyFill="1" applyBorder="1" applyAlignment="1">
      <alignment horizontal="center"/>
    </xf>
    <xf numFmtId="187" fontId="7" fillId="9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187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1" fillId="0" borderId="0" xfId="0" applyFont="1" applyFill="1" applyBorder="1"/>
    <xf numFmtId="0" fontId="10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15" fontId="7" fillId="0" borderId="0" xfId="0" applyNumberFormat="1" applyFont="1" applyFill="1" applyBorder="1" applyAlignment="1"/>
    <xf numFmtId="15" fontId="6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14" fillId="0" borderId="0" xfId="0" applyFont="1" applyFill="1" applyBorder="1" applyAlignment="1"/>
    <xf numFmtId="0" fontId="5" fillId="0" borderId="0" xfId="0" applyFont="1" applyFill="1" applyBorder="1" applyAlignment="1"/>
    <xf numFmtId="4" fontId="5" fillId="0" borderId="0" xfId="0" applyNumberFormat="1" applyFont="1" applyFill="1" applyBorder="1" applyAlignme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188" fontId="17" fillId="0" borderId="1" xfId="0" applyNumberFormat="1" applyFont="1" applyFill="1" applyBorder="1" applyAlignment="1">
      <alignment horizontal="center"/>
    </xf>
    <xf numFmtId="0" fontId="17" fillId="0" borderId="1" xfId="0" applyFont="1" applyFill="1" applyBorder="1"/>
    <xf numFmtId="3" fontId="18" fillId="4" borderId="1" xfId="0" applyNumberFormat="1" applyFont="1" applyFill="1" applyBorder="1"/>
    <xf numFmtId="2" fontId="17" fillId="0" borderId="1" xfId="0" applyNumberFormat="1" applyFont="1" applyBorder="1" applyAlignment="1">
      <alignment horizontal="center"/>
    </xf>
    <xf numFmtId="187" fontId="17" fillId="0" borderId="1" xfId="0" applyNumberFormat="1" applyFont="1" applyBorder="1" applyAlignment="1">
      <alignment horizontal="center"/>
    </xf>
    <xf numFmtId="2" fontId="17" fillId="2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3" fontId="18" fillId="2" borderId="1" xfId="0" applyNumberFormat="1" applyFont="1" applyFill="1" applyBorder="1" applyAlignment="1">
      <alignment horizontal="center"/>
    </xf>
    <xf numFmtId="3" fontId="17" fillId="0" borderId="1" xfId="0" applyNumberFormat="1" applyFont="1" applyFill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3" fontId="18" fillId="2" borderId="1" xfId="0" applyNumberFormat="1" applyFont="1" applyFill="1" applyBorder="1"/>
    <xf numFmtId="0" fontId="17" fillId="0" borderId="0" xfId="0" applyFont="1" applyBorder="1" applyAlignment="1"/>
    <xf numFmtId="0" fontId="17" fillId="0" borderId="0" xfId="0" applyFont="1" applyBorder="1"/>
    <xf numFmtId="4" fontId="18" fillId="2" borderId="1" xfId="0" applyNumberFormat="1" applyFont="1" applyFill="1" applyBorder="1"/>
    <xf numFmtId="4" fontId="18" fillId="8" borderId="1" xfId="0" applyNumberFormat="1" applyFont="1" applyFill="1" applyBorder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88" fontId="4" fillId="0" borderId="1" xfId="0" applyNumberFormat="1" applyFont="1" applyBorder="1" applyAlignment="1">
      <alignment horizontal="center"/>
    </xf>
    <xf numFmtId="0" fontId="6" fillId="9" borderId="1" xfId="0" applyFont="1" applyFill="1" applyBorder="1"/>
    <xf numFmtId="3" fontId="17" fillId="10" borderId="1" xfId="0" applyNumberFormat="1" applyFont="1" applyFill="1" applyBorder="1" applyAlignment="1">
      <alignment horizontal="center"/>
    </xf>
    <xf numFmtId="0" fontId="6" fillId="10" borderId="1" xfId="0" applyFont="1" applyFill="1" applyBorder="1"/>
    <xf numFmtId="2" fontId="17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0" fontId="17" fillId="0" borderId="1" xfId="0" applyFont="1" applyBorder="1"/>
    <xf numFmtId="3" fontId="18" fillId="0" borderId="0" xfId="0" applyNumberFormat="1" applyFont="1"/>
    <xf numFmtId="3" fontId="18" fillId="0" borderId="16" xfId="0" applyNumberFormat="1" applyFont="1" applyBorder="1"/>
    <xf numFmtId="3" fontId="8" fillId="11" borderId="1" xfId="0" applyNumberFormat="1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0" fontId="6" fillId="11" borderId="1" xfId="0" applyFont="1" applyFill="1" applyBorder="1"/>
    <xf numFmtId="3" fontId="5" fillId="11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7" borderId="11" xfId="0" applyNumberFormat="1" applyFont="1" applyFill="1" applyBorder="1" applyAlignment="1">
      <alignment horizontal="center"/>
    </xf>
    <xf numFmtId="4" fontId="3" fillId="7" borderId="12" xfId="0" applyNumberFormat="1" applyFont="1" applyFill="1" applyBorder="1" applyAlignment="1">
      <alignment horizontal="center"/>
    </xf>
    <xf numFmtId="15" fontId="7" fillId="0" borderId="6" xfId="0" applyNumberFormat="1" applyFont="1" applyBorder="1" applyAlignment="1">
      <alignment horizontal="center"/>
    </xf>
    <xf numFmtId="15" fontId="7" fillId="0" borderId="8" xfId="0" applyNumberFormat="1" applyFont="1" applyBorder="1" applyAlignment="1">
      <alignment horizontal="center"/>
    </xf>
    <xf numFmtId="15" fontId="6" fillId="0" borderId="6" xfId="0" applyNumberFormat="1" applyFont="1" applyBorder="1" applyAlignment="1">
      <alignment horizontal="center"/>
    </xf>
    <xf numFmtId="15" fontId="6" fillId="0" borderId="8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7" borderId="11" xfId="0" applyNumberFormat="1" applyFont="1" applyFill="1" applyBorder="1" applyAlignment="1">
      <alignment horizontal="center"/>
    </xf>
    <xf numFmtId="4" fontId="5" fillId="7" borderId="12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6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0" borderId="7" xfId="0" applyNumberFormat="1" applyFont="1" applyBorder="1" applyAlignment="1">
      <alignment horizontal="center" vertical="center"/>
    </xf>
    <xf numFmtId="0" fontId="17" fillId="0" borderId="8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0" xfId="0" applyFont="1" applyAlignment="1">
      <alignment horizontal="left"/>
    </xf>
    <xf numFmtId="188" fontId="18" fillId="0" borderId="11" xfId="0" applyNumberFormat="1" applyFont="1" applyFill="1" applyBorder="1" applyAlignment="1">
      <alignment horizontal="center"/>
    </xf>
    <xf numFmtId="188" fontId="18" fillId="0" borderId="15" xfId="0" applyNumberFormat="1" applyFont="1" applyFill="1" applyBorder="1" applyAlignment="1">
      <alignment horizontal="center"/>
    </xf>
    <xf numFmtId="188" fontId="18" fillId="0" borderId="12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188" fontId="18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65DB"/>
      <color rgb="FFF927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25</xdr:row>
      <xdr:rowOff>104775</xdr:rowOff>
    </xdr:from>
    <xdr:to>
      <xdr:col>17</xdr:col>
      <xdr:colOff>95250</xdr:colOff>
      <xdr:row>26</xdr:row>
      <xdr:rowOff>247650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6276975" y="6829425"/>
          <a:ext cx="1619250" cy="43815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11</xdr:row>
      <xdr:rowOff>238125</xdr:rowOff>
    </xdr:from>
    <xdr:to>
      <xdr:col>7</xdr:col>
      <xdr:colOff>381000</xdr:colOff>
      <xdr:row>14</xdr:row>
      <xdr:rowOff>219075</xdr:rowOff>
    </xdr:to>
    <xdr:cxnSp macro="">
      <xdr:nvCxnSpPr>
        <xdr:cNvPr id="10" name="ลูกศรเชื่อมต่อแบบตรง 9"/>
        <xdr:cNvCxnSpPr/>
      </xdr:nvCxnSpPr>
      <xdr:spPr>
        <a:xfrm flipH="1" flipV="1">
          <a:off x="5467350" y="3095625"/>
          <a:ext cx="209550" cy="7810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15</xdr:row>
      <xdr:rowOff>133350</xdr:rowOff>
    </xdr:from>
    <xdr:to>
      <xdr:col>6</xdr:col>
      <xdr:colOff>431175</xdr:colOff>
      <xdr:row>15</xdr:row>
      <xdr:rowOff>133350</xdr:rowOff>
    </xdr:to>
    <xdr:cxnSp macro="">
      <xdr:nvCxnSpPr>
        <xdr:cNvPr id="12" name="ลูกศรเชื่อมต่อแบบตรง 11"/>
        <xdr:cNvCxnSpPr/>
      </xdr:nvCxnSpPr>
      <xdr:spPr>
        <a:xfrm flipV="1">
          <a:off x="4191000" y="4133850"/>
          <a:ext cx="936000" cy="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476250</xdr:colOff>
      <xdr:row>11</xdr:row>
      <xdr:rowOff>200025</xdr:rowOff>
    </xdr:from>
    <xdr:to>
      <xdr:col>10</xdr:col>
      <xdr:colOff>180975</xdr:colOff>
      <xdr:row>14</xdr:row>
      <xdr:rowOff>180975</xdr:rowOff>
    </xdr:to>
    <xdr:cxnSp macro="">
      <xdr:nvCxnSpPr>
        <xdr:cNvPr id="4" name="ลูกศรเชื่อมต่อแบบตรง 3"/>
        <xdr:cNvCxnSpPr/>
      </xdr:nvCxnSpPr>
      <xdr:spPr>
        <a:xfrm flipH="1" flipV="1">
          <a:off x="6962775" y="3057525"/>
          <a:ext cx="209550" cy="7810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5"/>
  <sheetViews>
    <sheetView topLeftCell="C4" workbookViewId="0">
      <selection activeCell="W10" sqref="W10"/>
    </sheetView>
  </sheetViews>
  <sheetFormatPr defaultRowHeight="12.75" x14ac:dyDescent="0.2"/>
  <cols>
    <col min="1" max="1" width="4.7109375" customWidth="1"/>
    <col min="2" max="2" width="14.5703125" customWidth="1"/>
    <col min="3" max="3" width="5" customWidth="1"/>
    <col min="4" max="4" width="7.7109375" customWidth="1"/>
    <col min="5" max="5" width="7.28515625" customWidth="1"/>
    <col min="6" max="6" width="5" customWidth="1"/>
    <col min="7" max="7" width="7.7109375" customWidth="1"/>
    <col min="8" max="8" width="5" customWidth="1"/>
    <col min="9" max="9" width="7.7109375" customWidth="1"/>
    <col min="10" max="10" width="6.42578125" customWidth="1"/>
    <col min="11" max="11" width="5" customWidth="1"/>
    <col min="12" max="12" width="9" customWidth="1"/>
    <col min="13" max="13" width="5" customWidth="1"/>
    <col min="14" max="14" width="7.7109375" customWidth="1"/>
    <col min="15" max="15" width="6.42578125" customWidth="1"/>
    <col min="16" max="16" width="5" customWidth="1"/>
    <col min="17" max="17" width="7.7109375" customWidth="1"/>
    <col min="18" max="18" width="7.42578125" customWidth="1"/>
    <col min="19" max="19" width="9.5703125" customWidth="1"/>
    <col min="20" max="20" width="7.5703125" customWidth="1"/>
    <col min="21" max="21" width="1.140625" customWidth="1"/>
    <col min="22" max="22" width="18.140625" customWidth="1"/>
    <col min="33" max="33" width="17.140625" customWidth="1"/>
  </cols>
  <sheetData>
    <row r="1" spans="1:33" ht="23.25" x14ac:dyDescent="0.5">
      <c r="A1" s="157" t="s">
        <v>99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33" ht="23.25" x14ac:dyDescent="0.5">
      <c r="A2" s="157" t="s">
        <v>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33" ht="2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3" ht="21" x14ac:dyDescent="0.45">
      <c r="A4" s="138" t="s">
        <v>107</v>
      </c>
      <c r="B4" s="138" t="s">
        <v>0</v>
      </c>
      <c r="C4" s="158" t="s">
        <v>4</v>
      </c>
      <c r="D4" s="159"/>
      <c r="E4" s="4" t="s">
        <v>6</v>
      </c>
      <c r="F4" s="158" t="s">
        <v>4</v>
      </c>
      <c r="G4" s="159"/>
      <c r="H4" s="158" t="s">
        <v>11</v>
      </c>
      <c r="I4" s="160"/>
      <c r="J4" s="159"/>
      <c r="K4" s="158" t="s">
        <v>4</v>
      </c>
      <c r="L4" s="160"/>
      <c r="M4" s="158" t="s">
        <v>11</v>
      </c>
      <c r="N4" s="160"/>
      <c r="O4" s="159"/>
      <c r="P4" s="158" t="s">
        <v>11</v>
      </c>
      <c r="Q4" s="160"/>
      <c r="R4" s="159"/>
      <c r="S4" s="4" t="s">
        <v>12</v>
      </c>
      <c r="T4" s="4" t="s">
        <v>14</v>
      </c>
      <c r="V4" s="138" t="s">
        <v>22</v>
      </c>
      <c r="X4" s="51" t="s">
        <v>22</v>
      </c>
      <c r="Y4" s="5"/>
      <c r="Z4" s="5"/>
      <c r="AA4" s="5"/>
      <c r="AB4" s="5"/>
      <c r="AC4" s="31"/>
      <c r="AD4" s="31"/>
      <c r="AE4" s="31"/>
      <c r="AF4" s="31"/>
      <c r="AG4" s="31"/>
    </row>
    <row r="5" spans="1:33" ht="21" x14ac:dyDescent="0.45">
      <c r="A5" s="138"/>
      <c r="B5" s="138"/>
      <c r="C5" s="145" t="s">
        <v>3</v>
      </c>
      <c r="D5" s="147"/>
      <c r="E5" s="6" t="s">
        <v>7</v>
      </c>
      <c r="F5" s="145" t="s">
        <v>45</v>
      </c>
      <c r="G5" s="147"/>
      <c r="H5" s="145" t="s">
        <v>10</v>
      </c>
      <c r="I5" s="146"/>
      <c r="J5" s="147"/>
      <c r="K5" s="145" t="s">
        <v>3</v>
      </c>
      <c r="L5" s="146"/>
      <c r="M5" s="145" t="s">
        <v>105</v>
      </c>
      <c r="N5" s="146"/>
      <c r="O5" s="147"/>
      <c r="P5" s="145" t="s">
        <v>105</v>
      </c>
      <c r="Q5" s="146"/>
      <c r="R5" s="147"/>
      <c r="S5" s="6" t="s">
        <v>13</v>
      </c>
      <c r="T5" s="6" t="s">
        <v>4</v>
      </c>
      <c r="V5" s="138"/>
      <c r="X5" s="5"/>
      <c r="Y5" s="49" t="s">
        <v>23</v>
      </c>
      <c r="Z5" s="30"/>
      <c r="AA5" s="49" t="s">
        <v>24</v>
      </c>
      <c r="AB5" s="137" t="s">
        <v>25</v>
      </c>
      <c r="AC5" s="137"/>
      <c r="AD5" s="137"/>
      <c r="AE5" s="137"/>
      <c r="AF5" s="137"/>
      <c r="AG5" s="137"/>
    </row>
    <row r="6" spans="1:33" ht="21" x14ac:dyDescent="0.45">
      <c r="A6" s="138"/>
      <c r="B6" s="138"/>
      <c r="C6" s="152" t="s">
        <v>106</v>
      </c>
      <c r="D6" s="153"/>
      <c r="E6" s="6" t="s">
        <v>8</v>
      </c>
      <c r="F6" s="154" t="s">
        <v>47</v>
      </c>
      <c r="G6" s="155"/>
      <c r="H6" s="142" t="s">
        <v>18</v>
      </c>
      <c r="I6" s="143"/>
      <c r="J6" s="144"/>
      <c r="K6" s="156" t="s">
        <v>104</v>
      </c>
      <c r="L6" s="143"/>
      <c r="M6" s="142" t="s">
        <v>43</v>
      </c>
      <c r="N6" s="143"/>
      <c r="O6" s="144"/>
      <c r="P6" s="142" t="s">
        <v>44</v>
      </c>
      <c r="Q6" s="143"/>
      <c r="R6" s="144"/>
      <c r="S6" s="6" t="s">
        <v>3</v>
      </c>
      <c r="T6" s="6" t="s">
        <v>15</v>
      </c>
      <c r="V6" s="138"/>
      <c r="X6" s="5"/>
      <c r="Y6" s="49" t="s">
        <v>23</v>
      </c>
      <c r="Z6" s="38"/>
      <c r="AA6" s="49" t="s">
        <v>24</v>
      </c>
      <c r="AB6" s="137" t="s">
        <v>26</v>
      </c>
      <c r="AC6" s="137"/>
      <c r="AD6" s="137"/>
      <c r="AE6" s="137"/>
      <c r="AF6" s="137"/>
      <c r="AG6" s="137"/>
    </row>
    <row r="7" spans="1:33" ht="21" x14ac:dyDescent="0.45">
      <c r="A7" s="138"/>
      <c r="B7" s="138"/>
      <c r="C7" s="6" t="s">
        <v>5</v>
      </c>
      <c r="D7" s="6" t="s">
        <v>4</v>
      </c>
      <c r="E7" s="12">
        <v>2558</v>
      </c>
      <c r="F7" s="6" t="s">
        <v>5</v>
      </c>
      <c r="G7" s="14" t="s">
        <v>4</v>
      </c>
      <c r="H7" s="14" t="s">
        <v>5</v>
      </c>
      <c r="I7" s="14" t="s">
        <v>4</v>
      </c>
      <c r="J7" s="15" t="s">
        <v>9</v>
      </c>
      <c r="K7" s="14" t="s">
        <v>5</v>
      </c>
      <c r="L7" s="14" t="s">
        <v>4</v>
      </c>
      <c r="M7" s="7" t="s">
        <v>5</v>
      </c>
      <c r="N7" s="7" t="s">
        <v>4</v>
      </c>
      <c r="O7" s="28" t="s">
        <v>9</v>
      </c>
      <c r="P7" s="7" t="s">
        <v>5</v>
      </c>
      <c r="Q7" s="7" t="s">
        <v>4</v>
      </c>
      <c r="R7" s="14" t="s">
        <v>9</v>
      </c>
      <c r="S7" s="16" t="s">
        <v>19</v>
      </c>
      <c r="T7" s="7" t="s">
        <v>16</v>
      </c>
      <c r="V7" s="138"/>
      <c r="X7" s="5"/>
      <c r="Y7" s="49" t="s">
        <v>23</v>
      </c>
      <c r="Z7" s="37"/>
      <c r="AA7" s="49" t="s">
        <v>24</v>
      </c>
      <c r="AB7" s="137" t="s">
        <v>27</v>
      </c>
      <c r="AC7" s="137"/>
      <c r="AD7" s="137"/>
      <c r="AE7" s="137"/>
      <c r="AF7" s="137"/>
      <c r="AG7" s="137"/>
    </row>
    <row r="8" spans="1:33" ht="21" x14ac:dyDescent="0.45">
      <c r="A8" s="123">
        <v>1</v>
      </c>
      <c r="B8" s="17"/>
      <c r="C8" s="8">
        <v>7</v>
      </c>
      <c r="D8" s="21">
        <v>28560</v>
      </c>
      <c r="E8" s="21">
        <v>1</v>
      </c>
      <c r="F8" s="21">
        <v>7</v>
      </c>
      <c r="G8" s="21">
        <v>28560</v>
      </c>
      <c r="H8" s="57">
        <v>7</v>
      </c>
      <c r="I8" s="57">
        <v>29680</v>
      </c>
      <c r="J8" s="22">
        <f t="shared" ref="J8:J22" si="0">SUM(I8-G8)</f>
        <v>1120</v>
      </c>
      <c r="K8" s="21">
        <v>7</v>
      </c>
      <c r="L8" s="21">
        <v>29680</v>
      </c>
      <c r="M8" s="21">
        <v>7</v>
      </c>
      <c r="N8" s="21">
        <v>30220</v>
      </c>
      <c r="O8" s="61">
        <f t="shared" ref="O8:O22" si="1">SUM(N8-L8)</f>
        <v>540</v>
      </c>
      <c r="P8" s="21">
        <v>7</v>
      </c>
      <c r="Q8" s="133">
        <v>30790</v>
      </c>
      <c r="R8" s="22">
        <f t="shared" ref="R8:R22" si="2">SUM(Q8-N8)</f>
        <v>570</v>
      </c>
      <c r="S8" s="29">
        <v>1</v>
      </c>
      <c r="T8" s="60">
        <v>2</v>
      </c>
      <c r="V8" s="39"/>
      <c r="X8" s="5"/>
      <c r="Y8" s="49" t="s">
        <v>23</v>
      </c>
      <c r="Z8" s="40"/>
      <c r="AA8" s="49" t="s">
        <v>24</v>
      </c>
      <c r="AB8" s="137" t="s">
        <v>28</v>
      </c>
      <c r="AC8" s="137"/>
      <c r="AD8" s="137"/>
      <c r="AE8" s="137"/>
      <c r="AF8" s="137"/>
      <c r="AG8" s="137"/>
    </row>
    <row r="9" spans="1:33" ht="21" x14ac:dyDescent="0.45">
      <c r="A9" s="123">
        <v>2</v>
      </c>
      <c r="B9" s="17"/>
      <c r="C9" s="8">
        <v>6</v>
      </c>
      <c r="D9" s="21">
        <v>24730</v>
      </c>
      <c r="E9" s="21">
        <v>1</v>
      </c>
      <c r="F9" s="23">
        <v>7</v>
      </c>
      <c r="G9" s="23">
        <v>26460</v>
      </c>
      <c r="H9" s="21">
        <v>7</v>
      </c>
      <c r="I9" s="21">
        <v>26980</v>
      </c>
      <c r="J9" s="61">
        <f t="shared" si="0"/>
        <v>520</v>
      </c>
      <c r="K9" s="21">
        <v>7</v>
      </c>
      <c r="L9" s="21">
        <v>26980</v>
      </c>
      <c r="M9" s="21">
        <v>7</v>
      </c>
      <c r="N9" s="21">
        <v>27480</v>
      </c>
      <c r="O9" s="61">
        <f t="shared" si="1"/>
        <v>500</v>
      </c>
      <c r="P9" s="21">
        <v>7</v>
      </c>
      <c r="Q9" s="133">
        <v>28030</v>
      </c>
      <c r="R9" s="22">
        <f t="shared" si="2"/>
        <v>550</v>
      </c>
      <c r="S9" s="29">
        <v>1</v>
      </c>
      <c r="T9" s="25">
        <v>1.5</v>
      </c>
      <c r="V9" s="14" t="s">
        <v>51</v>
      </c>
      <c r="X9" s="5"/>
      <c r="Y9" s="49" t="s">
        <v>23</v>
      </c>
      <c r="Z9" s="41"/>
      <c r="AA9" s="49" t="s">
        <v>24</v>
      </c>
      <c r="AB9" s="137" t="s">
        <v>29</v>
      </c>
      <c r="AC9" s="137"/>
      <c r="AD9" s="137"/>
      <c r="AE9" s="137"/>
      <c r="AF9" s="137"/>
      <c r="AG9" s="137"/>
    </row>
    <row r="10" spans="1:33" ht="21" x14ac:dyDescent="0.45">
      <c r="A10" s="123">
        <v>3</v>
      </c>
      <c r="B10" s="17"/>
      <c r="C10" s="8">
        <v>6</v>
      </c>
      <c r="D10" s="21">
        <v>17310</v>
      </c>
      <c r="E10" s="21">
        <v>1</v>
      </c>
      <c r="F10" s="21">
        <v>6</v>
      </c>
      <c r="G10" s="21">
        <v>18440</v>
      </c>
      <c r="H10" s="21">
        <v>6</v>
      </c>
      <c r="I10" s="21">
        <v>18810</v>
      </c>
      <c r="J10" s="61">
        <f t="shared" si="0"/>
        <v>370</v>
      </c>
      <c r="K10" s="21">
        <v>6</v>
      </c>
      <c r="L10" s="21">
        <v>18810</v>
      </c>
      <c r="M10" s="21">
        <v>6</v>
      </c>
      <c r="N10" s="21">
        <v>19200</v>
      </c>
      <c r="O10" s="61">
        <f t="shared" si="1"/>
        <v>390</v>
      </c>
      <c r="P10" s="21">
        <v>6</v>
      </c>
      <c r="Q10" s="133">
        <v>19580</v>
      </c>
      <c r="R10" s="22">
        <f t="shared" si="2"/>
        <v>380</v>
      </c>
      <c r="S10" s="29">
        <v>1</v>
      </c>
      <c r="T10" s="25">
        <v>1.5</v>
      </c>
      <c r="V10" s="39"/>
      <c r="X10" s="5"/>
      <c r="Y10" s="49" t="s">
        <v>23</v>
      </c>
      <c r="Z10" s="39"/>
      <c r="AA10" s="49" t="s">
        <v>24</v>
      </c>
      <c r="AB10" s="137" t="s">
        <v>30</v>
      </c>
      <c r="AC10" s="137"/>
      <c r="AD10" s="137"/>
      <c r="AE10" s="137"/>
      <c r="AF10" s="137"/>
      <c r="AG10" s="137"/>
    </row>
    <row r="11" spans="1:33" ht="21" x14ac:dyDescent="0.45">
      <c r="A11" s="123">
        <v>4</v>
      </c>
      <c r="B11" s="17"/>
      <c r="C11" s="8">
        <v>6</v>
      </c>
      <c r="D11" s="21">
        <v>18060</v>
      </c>
      <c r="E11" s="21">
        <v>1</v>
      </c>
      <c r="F11" s="21">
        <v>6</v>
      </c>
      <c r="G11" s="21">
        <v>19200</v>
      </c>
      <c r="H11" s="21">
        <v>6</v>
      </c>
      <c r="I11" s="21">
        <v>19580</v>
      </c>
      <c r="J11" s="61">
        <f t="shared" si="0"/>
        <v>380</v>
      </c>
      <c r="K11" s="21">
        <v>6</v>
      </c>
      <c r="L11" s="21">
        <v>19580</v>
      </c>
      <c r="M11" s="21">
        <v>6</v>
      </c>
      <c r="N11" s="21">
        <v>19970</v>
      </c>
      <c r="O11" s="61">
        <f t="shared" si="1"/>
        <v>390</v>
      </c>
      <c r="P11" s="21">
        <v>6</v>
      </c>
      <c r="Q11" s="133">
        <v>20360</v>
      </c>
      <c r="R11" s="22">
        <f t="shared" si="2"/>
        <v>390</v>
      </c>
      <c r="S11" s="29">
        <v>1</v>
      </c>
      <c r="T11" s="25">
        <v>1.5</v>
      </c>
      <c r="V11" s="14"/>
      <c r="X11" s="5"/>
      <c r="Y11" s="49" t="s">
        <v>23</v>
      </c>
      <c r="Z11" s="135"/>
      <c r="AA11" s="49" t="s">
        <v>24</v>
      </c>
      <c r="AB11" s="137" t="s">
        <v>120</v>
      </c>
      <c r="AC11" s="137"/>
      <c r="AD11" s="137"/>
      <c r="AE11" s="137"/>
      <c r="AF11" s="137"/>
      <c r="AG11" s="137"/>
    </row>
    <row r="12" spans="1:33" ht="21" x14ac:dyDescent="0.45">
      <c r="A12" s="123">
        <v>5</v>
      </c>
      <c r="B12" s="17"/>
      <c r="C12" s="8">
        <v>6</v>
      </c>
      <c r="D12" s="21">
        <v>17310</v>
      </c>
      <c r="E12" s="21">
        <v>1</v>
      </c>
      <c r="F12" s="21">
        <v>6</v>
      </c>
      <c r="G12" s="21">
        <v>18440</v>
      </c>
      <c r="H12" s="21">
        <v>6</v>
      </c>
      <c r="I12" s="21">
        <v>18810</v>
      </c>
      <c r="J12" s="61">
        <f t="shared" si="0"/>
        <v>370</v>
      </c>
      <c r="K12" s="21">
        <v>6</v>
      </c>
      <c r="L12" s="21">
        <v>18810</v>
      </c>
      <c r="M12" s="21">
        <v>6</v>
      </c>
      <c r="N12" s="21">
        <v>19200</v>
      </c>
      <c r="O12" s="61">
        <f t="shared" si="1"/>
        <v>390</v>
      </c>
      <c r="P12" s="21">
        <v>6</v>
      </c>
      <c r="Q12" s="133">
        <v>19580</v>
      </c>
      <c r="R12" s="22">
        <f t="shared" si="2"/>
        <v>380</v>
      </c>
      <c r="S12" s="29">
        <v>1</v>
      </c>
      <c r="T12" s="25">
        <v>1.5</v>
      </c>
      <c r="V12" s="39"/>
      <c r="X12" s="5"/>
      <c r="Y12" s="49" t="s">
        <v>23</v>
      </c>
      <c r="Z12" s="124"/>
      <c r="AA12" s="49" t="s">
        <v>24</v>
      </c>
      <c r="AB12" s="137" t="s">
        <v>32</v>
      </c>
      <c r="AC12" s="137"/>
      <c r="AD12" s="137"/>
      <c r="AE12" s="137"/>
      <c r="AF12" s="137"/>
      <c r="AG12" s="137"/>
    </row>
    <row r="13" spans="1:33" ht="21" x14ac:dyDescent="0.45">
      <c r="A13" s="123">
        <v>6</v>
      </c>
      <c r="B13" s="17"/>
      <c r="C13" s="8">
        <v>3</v>
      </c>
      <c r="D13" s="21">
        <v>14810</v>
      </c>
      <c r="E13" s="21">
        <v>1</v>
      </c>
      <c r="F13" s="23">
        <v>4</v>
      </c>
      <c r="G13" s="23">
        <v>17570</v>
      </c>
      <c r="H13" s="27">
        <v>4</v>
      </c>
      <c r="I13" s="27">
        <v>17880</v>
      </c>
      <c r="J13" s="27"/>
      <c r="K13" s="21"/>
      <c r="L13" s="21"/>
      <c r="M13" s="21"/>
      <c r="N13" s="21"/>
      <c r="O13" s="21"/>
      <c r="P13" s="21"/>
      <c r="Q13" s="58"/>
      <c r="R13" s="58"/>
      <c r="S13" s="29"/>
      <c r="T13" s="25"/>
      <c r="V13" s="14" t="s">
        <v>31</v>
      </c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1:33" ht="21" x14ac:dyDescent="0.45">
      <c r="A14" s="123">
        <v>7</v>
      </c>
      <c r="B14" s="17"/>
      <c r="C14" s="8">
        <v>4</v>
      </c>
      <c r="D14" s="21">
        <v>14570</v>
      </c>
      <c r="E14" s="21">
        <v>1</v>
      </c>
      <c r="F14" s="23">
        <v>5</v>
      </c>
      <c r="G14" s="23">
        <v>15920</v>
      </c>
      <c r="H14" s="21">
        <v>5</v>
      </c>
      <c r="I14" s="21">
        <v>16240</v>
      </c>
      <c r="J14" s="61">
        <f t="shared" si="0"/>
        <v>320</v>
      </c>
      <c r="K14" s="21">
        <v>5</v>
      </c>
      <c r="L14" s="21">
        <v>16240</v>
      </c>
      <c r="M14" s="21">
        <v>5</v>
      </c>
      <c r="N14" s="21">
        <v>16550</v>
      </c>
      <c r="O14" s="61">
        <f t="shared" si="1"/>
        <v>310</v>
      </c>
      <c r="P14" s="21">
        <v>5</v>
      </c>
      <c r="Q14" s="133">
        <v>16880</v>
      </c>
      <c r="R14" s="22">
        <f t="shared" si="2"/>
        <v>330</v>
      </c>
      <c r="S14" s="29">
        <v>1</v>
      </c>
      <c r="T14" s="25">
        <v>1.5</v>
      </c>
      <c r="V14" s="14" t="s">
        <v>50</v>
      </c>
      <c r="X14" s="48"/>
      <c r="Y14" s="141" t="s">
        <v>33</v>
      </c>
      <c r="Z14" s="141"/>
      <c r="AA14" s="141"/>
      <c r="AB14" s="141"/>
      <c r="AC14" s="141"/>
      <c r="AD14" s="141"/>
      <c r="AE14" s="141"/>
      <c r="AF14" s="141"/>
      <c r="AG14" s="141"/>
    </row>
    <row r="15" spans="1:33" ht="21" x14ac:dyDescent="0.45">
      <c r="A15" s="123">
        <v>8</v>
      </c>
      <c r="B15" s="17"/>
      <c r="C15" s="8">
        <v>5</v>
      </c>
      <c r="D15" s="21">
        <v>16880</v>
      </c>
      <c r="E15" s="21">
        <v>1</v>
      </c>
      <c r="F15" s="23">
        <v>6</v>
      </c>
      <c r="G15" s="23">
        <v>18810</v>
      </c>
      <c r="H15" s="21">
        <v>6</v>
      </c>
      <c r="I15" s="21">
        <v>19200</v>
      </c>
      <c r="J15" s="61">
        <f t="shared" si="0"/>
        <v>390</v>
      </c>
      <c r="K15" s="21">
        <v>6</v>
      </c>
      <c r="L15" s="21">
        <v>19200</v>
      </c>
      <c r="M15" s="21">
        <v>6</v>
      </c>
      <c r="N15" s="21">
        <v>19580</v>
      </c>
      <c r="O15" s="61">
        <f t="shared" si="1"/>
        <v>380</v>
      </c>
      <c r="P15" s="21">
        <v>6</v>
      </c>
      <c r="Q15" s="133">
        <v>19970</v>
      </c>
      <c r="R15" s="22">
        <f t="shared" si="2"/>
        <v>390</v>
      </c>
      <c r="S15" s="29">
        <v>1</v>
      </c>
      <c r="T15" s="25">
        <v>1.5</v>
      </c>
      <c r="V15" s="14" t="s">
        <v>49</v>
      </c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1:33" ht="21" x14ac:dyDescent="0.45">
      <c r="A16" s="123">
        <v>9</v>
      </c>
      <c r="B16" s="18"/>
      <c r="C16" s="8">
        <v>6</v>
      </c>
      <c r="D16" s="21">
        <v>22040</v>
      </c>
      <c r="E16" s="21">
        <v>1</v>
      </c>
      <c r="F16" s="21">
        <v>6</v>
      </c>
      <c r="G16" s="21">
        <v>22040</v>
      </c>
      <c r="H16" s="21">
        <v>6</v>
      </c>
      <c r="I16" s="21">
        <v>22490</v>
      </c>
      <c r="J16" s="61">
        <f t="shared" si="0"/>
        <v>450</v>
      </c>
      <c r="K16" s="21">
        <v>6</v>
      </c>
      <c r="L16" s="21">
        <v>22490</v>
      </c>
      <c r="M16" s="21">
        <v>6</v>
      </c>
      <c r="N16" s="21">
        <v>22920</v>
      </c>
      <c r="O16" s="61">
        <f t="shared" si="1"/>
        <v>430</v>
      </c>
      <c r="P16" s="21">
        <v>6</v>
      </c>
      <c r="Q16" s="133">
        <v>23370</v>
      </c>
      <c r="R16" s="22">
        <f t="shared" si="2"/>
        <v>450</v>
      </c>
      <c r="S16" s="29">
        <v>1</v>
      </c>
      <c r="T16" s="25">
        <v>1.5</v>
      </c>
      <c r="V16" s="39"/>
      <c r="X16" s="140" t="s">
        <v>34</v>
      </c>
      <c r="Y16" s="140"/>
      <c r="Z16" s="140"/>
      <c r="AA16" s="140"/>
      <c r="AB16" s="140"/>
      <c r="AC16" s="140"/>
      <c r="AD16" s="140"/>
      <c r="AE16" s="140"/>
      <c r="AF16" s="140"/>
      <c r="AG16" s="140"/>
    </row>
    <row r="17" spans="1:33" ht="21" x14ac:dyDescent="0.45">
      <c r="A17" s="123">
        <v>10</v>
      </c>
      <c r="B17" s="18"/>
      <c r="C17" s="8">
        <v>5</v>
      </c>
      <c r="D17" s="21">
        <v>17550</v>
      </c>
      <c r="E17" s="21">
        <v>1</v>
      </c>
      <c r="F17" s="21">
        <v>5</v>
      </c>
      <c r="G17" s="21">
        <v>18950</v>
      </c>
      <c r="H17" s="21">
        <v>5</v>
      </c>
      <c r="I17" s="21">
        <v>19300</v>
      </c>
      <c r="J17" s="61">
        <f t="shared" si="0"/>
        <v>350</v>
      </c>
      <c r="K17" s="21">
        <v>5</v>
      </c>
      <c r="L17" s="21">
        <v>19300</v>
      </c>
      <c r="M17" s="21">
        <v>5</v>
      </c>
      <c r="N17" s="21">
        <v>19660</v>
      </c>
      <c r="O17" s="61">
        <f t="shared" si="1"/>
        <v>360</v>
      </c>
      <c r="P17" s="21">
        <v>5</v>
      </c>
      <c r="Q17" s="133">
        <v>20040</v>
      </c>
      <c r="R17" s="22">
        <f t="shared" si="2"/>
        <v>380</v>
      </c>
      <c r="S17" s="29">
        <v>1</v>
      </c>
      <c r="T17" s="25">
        <v>1.5</v>
      </c>
      <c r="V17" s="14" t="s">
        <v>46</v>
      </c>
      <c r="X17" s="137" t="s">
        <v>48</v>
      </c>
      <c r="Y17" s="137"/>
      <c r="Z17" s="137"/>
      <c r="AA17" s="137"/>
      <c r="AB17" s="137"/>
      <c r="AC17" s="137"/>
      <c r="AD17" s="137"/>
      <c r="AE17" s="137"/>
      <c r="AF17" s="137"/>
      <c r="AG17" s="137"/>
    </row>
    <row r="18" spans="1:33" ht="21" x14ac:dyDescent="0.45">
      <c r="A18" s="123">
        <v>11</v>
      </c>
      <c r="B18" s="18"/>
      <c r="C18" s="8">
        <v>4</v>
      </c>
      <c r="D18" s="21">
        <v>12220</v>
      </c>
      <c r="E18" s="21">
        <v>1</v>
      </c>
      <c r="F18" s="21">
        <v>4</v>
      </c>
      <c r="G18" s="21">
        <v>13230</v>
      </c>
      <c r="H18" s="57">
        <v>4</v>
      </c>
      <c r="I18" s="57">
        <v>13760</v>
      </c>
      <c r="J18" s="58"/>
      <c r="K18" s="21"/>
      <c r="L18" s="21"/>
      <c r="M18" s="21"/>
      <c r="N18" s="21"/>
      <c r="O18" s="21"/>
      <c r="P18" s="21"/>
      <c r="Q18" s="58"/>
      <c r="R18" s="58"/>
      <c r="S18" s="59"/>
      <c r="T18" s="59"/>
      <c r="V18" s="14" t="s">
        <v>35</v>
      </c>
      <c r="X18" s="137" t="s">
        <v>37</v>
      </c>
      <c r="Y18" s="137"/>
      <c r="Z18" s="137"/>
      <c r="AA18" s="137"/>
      <c r="AB18" s="137"/>
      <c r="AC18" s="137"/>
      <c r="AD18" s="137"/>
      <c r="AE18" s="137"/>
      <c r="AF18" s="137"/>
      <c r="AG18" s="137"/>
    </row>
    <row r="19" spans="1:33" ht="21" x14ac:dyDescent="0.45">
      <c r="A19" s="123">
        <v>12</v>
      </c>
      <c r="B19" s="17"/>
      <c r="C19" s="8">
        <v>3</v>
      </c>
      <c r="D19" s="32">
        <v>13820</v>
      </c>
      <c r="E19" s="32">
        <v>0</v>
      </c>
      <c r="F19" s="8">
        <v>3</v>
      </c>
      <c r="G19" s="32">
        <v>13820</v>
      </c>
      <c r="H19" s="32">
        <v>3</v>
      </c>
      <c r="I19" s="32">
        <v>14060</v>
      </c>
      <c r="J19" s="37">
        <f t="shared" ref="J19" si="3">SUM(I19-G19)</f>
        <v>240</v>
      </c>
      <c r="K19" s="32">
        <v>3</v>
      </c>
      <c r="L19" s="32">
        <v>14060</v>
      </c>
      <c r="M19" s="32">
        <v>3</v>
      </c>
      <c r="N19" s="32">
        <v>14320</v>
      </c>
      <c r="O19" s="37">
        <f t="shared" ref="O19" si="4">SUM(N19-L19)</f>
        <v>260</v>
      </c>
      <c r="P19" s="32">
        <v>3</v>
      </c>
      <c r="Q19" s="134">
        <v>14320</v>
      </c>
      <c r="R19" s="37">
        <f t="shared" ref="R19" si="5">SUM(Q19-N19)</f>
        <v>0</v>
      </c>
      <c r="S19" s="25">
        <v>0.5</v>
      </c>
      <c r="T19" s="25">
        <v>1</v>
      </c>
      <c r="V19" s="14" t="s">
        <v>36</v>
      </c>
      <c r="X19" s="137" t="s">
        <v>38</v>
      </c>
      <c r="Y19" s="137"/>
      <c r="Z19" s="137"/>
      <c r="AA19" s="137"/>
      <c r="AB19" s="137"/>
      <c r="AC19" s="137"/>
      <c r="AD19" s="137"/>
      <c r="AE19" s="137"/>
      <c r="AF19" s="137"/>
      <c r="AG19" s="137"/>
    </row>
    <row r="20" spans="1:33" ht="21" x14ac:dyDescent="0.45">
      <c r="A20" s="123">
        <v>13</v>
      </c>
      <c r="B20" s="17"/>
      <c r="C20" s="8">
        <v>5</v>
      </c>
      <c r="D20" s="21">
        <v>17200</v>
      </c>
      <c r="E20" s="21">
        <v>1</v>
      </c>
      <c r="F20" s="21">
        <v>5</v>
      </c>
      <c r="G20" s="21">
        <v>18590</v>
      </c>
      <c r="H20" s="21">
        <v>5</v>
      </c>
      <c r="I20" s="21">
        <v>18950</v>
      </c>
      <c r="J20" s="61">
        <f t="shared" si="0"/>
        <v>360</v>
      </c>
      <c r="K20" s="21">
        <v>5</v>
      </c>
      <c r="L20" s="21">
        <v>18950</v>
      </c>
      <c r="M20" s="21">
        <v>5</v>
      </c>
      <c r="N20" s="21">
        <v>19300</v>
      </c>
      <c r="O20" s="61">
        <f t="shared" si="1"/>
        <v>350</v>
      </c>
      <c r="P20" s="21">
        <v>5</v>
      </c>
      <c r="Q20" s="133">
        <v>19660</v>
      </c>
      <c r="R20" s="22">
        <f t="shared" si="2"/>
        <v>360</v>
      </c>
      <c r="S20" s="29">
        <v>1</v>
      </c>
      <c r="T20" s="25">
        <v>1.5</v>
      </c>
      <c r="V20" s="39"/>
      <c r="X20" s="137" t="s">
        <v>39</v>
      </c>
      <c r="Y20" s="137"/>
      <c r="Z20" s="137"/>
      <c r="AA20" s="137"/>
      <c r="AB20" s="137"/>
      <c r="AC20" s="137"/>
      <c r="AD20" s="137"/>
      <c r="AE20" s="137"/>
      <c r="AF20" s="137"/>
      <c r="AG20" s="137"/>
    </row>
    <row r="21" spans="1:33" ht="21" x14ac:dyDescent="0.45">
      <c r="A21" s="123">
        <v>14</v>
      </c>
      <c r="B21" s="17"/>
      <c r="C21" s="8">
        <v>7</v>
      </c>
      <c r="D21" s="21">
        <v>22170</v>
      </c>
      <c r="E21" s="21">
        <v>1</v>
      </c>
      <c r="F21" s="21">
        <v>7</v>
      </c>
      <c r="G21" s="21">
        <v>22620</v>
      </c>
      <c r="H21" s="21">
        <v>7</v>
      </c>
      <c r="I21" s="21">
        <v>23080</v>
      </c>
      <c r="J21" s="61">
        <f t="shared" si="0"/>
        <v>460</v>
      </c>
      <c r="K21" s="21">
        <v>7</v>
      </c>
      <c r="L21" s="21">
        <v>23080</v>
      </c>
      <c r="M21" s="21">
        <v>6</v>
      </c>
      <c r="N21" s="21">
        <v>23550</v>
      </c>
      <c r="O21" s="61">
        <f t="shared" si="1"/>
        <v>470</v>
      </c>
      <c r="P21" s="21">
        <v>7</v>
      </c>
      <c r="Q21" s="133">
        <v>24010</v>
      </c>
      <c r="R21" s="22">
        <f t="shared" si="2"/>
        <v>460</v>
      </c>
      <c r="S21" s="29">
        <v>1</v>
      </c>
      <c r="T21" s="25">
        <v>1.5</v>
      </c>
      <c r="V21" s="39"/>
      <c r="X21" s="137" t="s">
        <v>40</v>
      </c>
      <c r="Y21" s="137"/>
      <c r="Z21" s="137"/>
      <c r="AA21" s="137"/>
      <c r="AB21" s="137"/>
      <c r="AC21" s="137"/>
      <c r="AD21" s="137"/>
      <c r="AE21" s="137"/>
      <c r="AF21" s="137"/>
      <c r="AG21" s="137"/>
    </row>
    <row r="22" spans="1:33" ht="21" x14ac:dyDescent="0.45">
      <c r="A22" s="123">
        <v>15</v>
      </c>
      <c r="B22" s="18"/>
      <c r="C22" s="8">
        <v>5</v>
      </c>
      <c r="D22" s="21">
        <v>14070</v>
      </c>
      <c r="E22" s="21">
        <v>1</v>
      </c>
      <c r="F22" s="21">
        <v>5</v>
      </c>
      <c r="G22" s="21">
        <v>15000</v>
      </c>
      <c r="H22" s="24">
        <v>5</v>
      </c>
      <c r="I22" s="24">
        <v>15290</v>
      </c>
      <c r="J22" s="62">
        <f t="shared" si="0"/>
        <v>290</v>
      </c>
      <c r="K22" s="21">
        <v>5</v>
      </c>
      <c r="L22" s="21">
        <v>15290</v>
      </c>
      <c r="M22" s="21">
        <v>5</v>
      </c>
      <c r="N22" s="21">
        <v>15610</v>
      </c>
      <c r="O22" s="61">
        <f t="shared" si="1"/>
        <v>320</v>
      </c>
      <c r="P22" s="21">
        <v>5</v>
      </c>
      <c r="Q22" s="133">
        <v>15920</v>
      </c>
      <c r="R22" s="22">
        <f t="shared" si="2"/>
        <v>310</v>
      </c>
      <c r="S22" s="29">
        <v>1</v>
      </c>
      <c r="T22" s="25">
        <v>1.5</v>
      </c>
      <c r="V22" s="14"/>
      <c r="X22" s="137" t="s">
        <v>41</v>
      </c>
      <c r="Y22" s="137"/>
      <c r="Z22" s="137"/>
      <c r="AA22" s="137"/>
      <c r="AB22" s="137"/>
      <c r="AC22" s="137"/>
      <c r="AD22" s="137"/>
      <c r="AE22" s="137"/>
      <c r="AF22" s="137"/>
      <c r="AG22" s="137"/>
    </row>
    <row r="23" spans="1:33" ht="21" x14ac:dyDescent="0.45">
      <c r="A23" s="148" t="s">
        <v>1</v>
      </c>
      <c r="B23" s="148"/>
      <c r="C23" s="148"/>
      <c r="D23" s="148"/>
      <c r="E23" s="43">
        <f>SUM(E8:E22)</f>
        <v>14</v>
      </c>
      <c r="F23" s="8"/>
      <c r="G23" s="43">
        <f>SUM(G8:G22)</f>
        <v>287650</v>
      </c>
      <c r="H23" s="8"/>
      <c r="I23" s="43">
        <f>SUM(I8:I22)</f>
        <v>294110</v>
      </c>
      <c r="J23" s="43">
        <f>SUM(J8:J22)</f>
        <v>5620</v>
      </c>
      <c r="K23" s="8"/>
      <c r="L23" s="43">
        <f>SUM(L8:L22)</f>
        <v>262470</v>
      </c>
      <c r="M23" s="8"/>
      <c r="N23" s="43">
        <f>SUM(N8:N22)</f>
        <v>267560</v>
      </c>
      <c r="O23" s="43">
        <f>SUM(O8:O22)</f>
        <v>5090</v>
      </c>
      <c r="P23" s="8"/>
      <c r="Q23" s="43">
        <f>SUM(Q8:Q22)</f>
        <v>272510</v>
      </c>
      <c r="R23" s="43">
        <f>SUM(R8:R22)</f>
        <v>4950</v>
      </c>
      <c r="S23" s="26"/>
      <c r="T23" s="26"/>
      <c r="V23" s="47"/>
      <c r="X23" s="137" t="s">
        <v>42</v>
      </c>
      <c r="Y23" s="137"/>
      <c r="Z23" s="137"/>
      <c r="AA23" s="137"/>
      <c r="AB23" s="137"/>
      <c r="AC23" s="137"/>
      <c r="AD23" s="137"/>
      <c r="AE23" s="137"/>
      <c r="AF23" s="137"/>
      <c r="AG23" s="137"/>
    </row>
    <row r="24" spans="1:33" ht="21" x14ac:dyDescent="0.45">
      <c r="A24" s="149" t="s">
        <v>20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44">
        <f>SUM(L23*6/100)</f>
        <v>15748.2</v>
      </c>
      <c r="M24" s="5"/>
      <c r="N24" s="5"/>
      <c r="O24" s="5"/>
      <c r="P24" s="5"/>
      <c r="Q24" s="5"/>
      <c r="R24" s="5"/>
      <c r="S24" s="5"/>
      <c r="T24" s="5"/>
    </row>
    <row r="25" spans="1:33" ht="21" x14ac:dyDescent="0.45">
      <c r="A25" s="149" t="s">
        <v>21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55">
        <f>SUM(L24-J23)</f>
        <v>10128.200000000001</v>
      </c>
      <c r="M25" s="20"/>
      <c r="N25" s="19" t="s">
        <v>17</v>
      </c>
      <c r="O25" s="150">
        <f>SUM(L25-O23)</f>
        <v>5038.2000000000007</v>
      </c>
      <c r="P25" s="151"/>
      <c r="Q25" s="13" t="s">
        <v>17</v>
      </c>
      <c r="R25" s="56">
        <f>SUM(O25-R23)</f>
        <v>88.200000000000728</v>
      </c>
      <c r="S25" s="5"/>
      <c r="T25" s="5"/>
    </row>
    <row r="26" spans="1:33" ht="23.25" x14ac:dyDescent="0.5">
      <c r="A26" s="1"/>
      <c r="B26" s="1"/>
      <c r="C26" s="1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1"/>
      <c r="V26" s="31"/>
      <c r="W26" s="31"/>
    </row>
    <row r="27" spans="1:33" ht="23.25" x14ac:dyDescent="0.5">
      <c r="A27" s="1"/>
      <c r="B27" s="1"/>
      <c r="C27" s="1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1"/>
      <c r="V27" s="31"/>
      <c r="W27" s="31"/>
    </row>
    <row r="28" spans="1:33" ht="23.25" x14ac:dyDescent="0.5">
      <c r="A28" s="1"/>
      <c r="B28" s="1"/>
      <c r="C28" s="1"/>
      <c r="D28" s="36"/>
      <c r="E28" s="36"/>
      <c r="F28" s="36"/>
      <c r="G28" s="36"/>
      <c r="H28" s="36"/>
      <c r="I28" s="36"/>
      <c r="J28" s="36"/>
      <c r="K28" s="36"/>
      <c r="L28" s="36" t="s">
        <v>121</v>
      </c>
      <c r="M28" s="36"/>
      <c r="N28" s="36"/>
      <c r="O28" s="36"/>
      <c r="P28" s="36"/>
      <c r="Q28" s="36"/>
      <c r="R28" s="36"/>
      <c r="S28" s="36"/>
      <c r="T28" s="36"/>
      <c r="U28" s="31"/>
      <c r="V28" s="31"/>
      <c r="W28" s="31"/>
    </row>
    <row r="29" spans="1:33" ht="23.25" x14ac:dyDescent="0.5">
      <c r="A29" s="1"/>
      <c r="B29" s="1"/>
      <c r="C29" s="1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1"/>
      <c r="V29" s="31"/>
      <c r="W29" s="31"/>
    </row>
    <row r="30" spans="1:33" ht="23.25" x14ac:dyDescent="0.5">
      <c r="A30" s="1"/>
      <c r="B30" s="1"/>
      <c r="C30" s="1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1"/>
      <c r="V30" s="31"/>
      <c r="W30" s="31"/>
    </row>
    <row r="31" spans="1:33" ht="23.25" x14ac:dyDescent="0.5">
      <c r="A31" s="1"/>
      <c r="B31" s="1"/>
      <c r="C31" s="1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1"/>
      <c r="V31" s="31"/>
      <c r="W31" s="31"/>
    </row>
    <row r="32" spans="1:3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0.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</sheetData>
  <mergeCells count="46">
    <mergeCell ref="X19:AG19"/>
    <mergeCell ref="B4:B7"/>
    <mergeCell ref="A1:T1"/>
    <mergeCell ref="A2:T2"/>
    <mergeCell ref="A4:A7"/>
    <mergeCell ref="C4:D4"/>
    <mergeCell ref="F4:G4"/>
    <mergeCell ref="H4:J4"/>
    <mergeCell ref="K4:L4"/>
    <mergeCell ref="M4:O4"/>
    <mergeCell ref="P4:R4"/>
    <mergeCell ref="C5:D5"/>
    <mergeCell ref="F5:G5"/>
    <mergeCell ref="H5:J5"/>
    <mergeCell ref="K5:L5"/>
    <mergeCell ref="M5:O5"/>
    <mergeCell ref="A23:D23"/>
    <mergeCell ref="A24:K24"/>
    <mergeCell ref="A25:K25"/>
    <mergeCell ref="O25:P25"/>
    <mergeCell ref="C6:D6"/>
    <mergeCell ref="F6:G6"/>
    <mergeCell ref="H6:J6"/>
    <mergeCell ref="K6:L6"/>
    <mergeCell ref="M6:O6"/>
    <mergeCell ref="AB7:AG7"/>
    <mergeCell ref="AB8:AG8"/>
    <mergeCell ref="AB9:AG9"/>
    <mergeCell ref="P6:R6"/>
    <mergeCell ref="P5:R5"/>
    <mergeCell ref="X21:AG21"/>
    <mergeCell ref="X22:AG22"/>
    <mergeCell ref="X23:AG23"/>
    <mergeCell ref="V4:V7"/>
    <mergeCell ref="X15:AG15"/>
    <mergeCell ref="X16:AG16"/>
    <mergeCell ref="X17:AG17"/>
    <mergeCell ref="X18:AG18"/>
    <mergeCell ref="X20:AG20"/>
    <mergeCell ref="AB10:AG10"/>
    <mergeCell ref="AB11:AG11"/>
    <mergeCell ref="AB12:AG12"/>
    <mergeCell ref="X13:AG13"/>
    <mergeCell ref="Y14:AG14"/>
    <mergeCell ref="AB5:AG5"/>
    <mergeCell ref="AB6:AG6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7"/>
  <sheetViews>
    <sheetView workbookViewId="0">
      <selection activeCell="T16" sqref="T16"/>
    </sheetView>
  </sheetViews>
  <sheetFormatPr defaultRowHeight="12.75" x14ac:dyDescent="0.2"/>
  <cols>
    <col min="1" max="1" width="18" customWidth="1"/>
    <col min="2" max="2" width="5" customWidth="1"/>
    <col min="3" max="3" width="7.7109375" customWidth="1"/>
    <col min="4" max="4" width="7.28515625" customWidth="1"/>
    <col min="5" max="5" width="5" customWidth="1"/>
    <col min="6" max="6" width="7.7109375" customWidth="1"/>
    <col min="7" max="7" width="5" customWidth="1"/>
    <col min="8" max="8" width="7.7109375" customWidth="1"/>
    <col min="9" max="9" width="6.42578125" customWidth="1"/>
    <col min="10" max="10" width="5" customWidth="1"/>
    <col min="11" max="11" width="9" customWidth="1"/>
    <col min="12" max="12" width="5" customWidth="1"/>
    <col min="13" max="13" width="7.7109375" customWidth="1"/>
    <col min="14" max="14" width="6.42578125" customWidth="1"/>
    <col min="15" max="15" width="5" customWidth="1"/>
    <col min="16" max="16" width="7.7109375" customWidth="1"/>
    <col min="17" max="17" width="7.42578125" customWidth="1"/>
    <col min="18" max="18" width="9.5703125" customWidth="1"/>
    <col min="19" max="19" width="7.5703125" customWidth="1"/>
    <col min="20" max="20" width="10.42578125" customWidth="1"/>
    <col min="22" max="22" width="10" customWidth="1"/>
    <col min="29" max="29" width="12.28515625" customWidth="1"/>
    <col min="31" max="31" width="12.42578125" customWidth="1"/>
  </cols>
  <sheetData>
    <row r="1" spans="1:31" ht="23.25" x14ac:dyDescent="0.5">
      <c r="A1" s="157" t="s">
        <v>100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67"/>
      <c r="U1" s="67"/>
      <c r="V1" s="67"/>
      <c r="W1" s="67"/>
      <c r="X1" s="67"/>
      <c r="Y1" s="67"/>
      <c r="Z1" s="67"/>
      <c r="AA1" s="68"/>
      <c r="AB1" s="68"/>
      <c r="AC1" s="68"/>
      <c r="AD1" s="69"/>
      <c r="AE1" s="69"/>
    </row>
    <row r="2" spans="1:31" ht="23.25" x14ac:dyDescent="0.5">
      <c r="A2" s="157" t="s">
        <v>59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67"/>
      <c r="U2" s="67"/>
      <c r="V2" s="67"/>
      <c r="W2" s="67"/>
      <c r="X2" s="67"/>
      <c r="Y2" s="67"/>
      <c r="Z2" s="67"/>
      <c r="AA2" s="68"/>
      <c r="AB2" s="68"/>
      <c r="AC2" s="68"/>
      <c r="AD2" s="69"/>
      <c r="AE2" s="69"/>
    </row>
    <row r="3" spans="1:31" ht="2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7"/>
      <c r="U3" s="67"/>
      <c r="V3" s="67"/>
      <c r="W3" s="67"/>
      <c r="X3" s="67"/>
      <c r="Y3" s="67"/>
      <c r="Z3" s="67"/>
      <c r="AA3" s="68"/>
      <c r="AB3" s="68"/>
      <c r="AC3" s="68"/>
      <c r="AD3" s="69"/>
      <c r="AE3" s="69"/>
    </row>
    <row r="4" spans="1:31" ht="21" x14ac:dyDescent="0.45">
      <c r="A4" s="138" t="s">
        <v>0</v>
      </c>
      <c r="B4" s="158" t="s">
        <v>4</v>
      </c>
      <c r="C4" s="159"/>
      <c r="D4" s="4" t="s">
        <v>6</v>
      </c>
      <c r="E4" s="158" t="s">
        <v>4</v>
      </c>
      <c r="F4" s="159"/>
      <c r="G4" s="158" t="s">
        <v>11</v>
      </c>
      <c r="H4" s="160"/>
      <c r="I4" s="159"/>
      <c r="J4" s="158" t="s">
        <v>4</v>
      </c>
      <c r="K4" s="160"/>
      <c r="L4" s="158" t="s">
        <v>11</v>
      </c>
      <c r="M4" s="160"/>
      <c r="N4" s="159"/>
      <c r="O4" s="158" t="s">
        <v>11</v>
      </c>
      <c r="P4" s="160"/>
      <c r="Q4" s="159"/>
      <c r="R4" s="4" t="s">
        <v>12</v>
      </c>
      <c r="S4" s="4" t="s">
        <v>14</v>
      </c>
      <c r="T4" s="86"/>
      <c r="U4" s="67"/>
      <c r="V4" s="67"/>
      <c r="W4" s="67"/>
      <c r="X4" s="67"/>
      <c r="Y4" s="67"/>
      <c r="Z4" s="67"/>
      <c r="AA4" s="68"/>
      <c r="AB4" s="68"/>
      <c r="AC4" s="68"/>
      <c r="AD4" s="68"/>
      <c r="AE4" s="68"/>
    </row>
    <row r="5" spans="1:31" ht="21" x14ac:dyDescent="0.45">
      <c r="A5" s="138"/>
      <c r="B5" s="145" t="s">
        <v>3</v>
      </c>
      <c r="C5" s="147"/>
      <c r="D5" s="6" t="s">
        <v>58</v>
      </c>
      <c r="E5" s="145" t="s">
        <v>45</v>
      </c>
      <c r="F5" s="147"/>
      <c r="G5" s="145" t="s">
        <v>10</v>
      </c>
      <c r="H5" s="146"/>
      <c r="I5" s="147"/>
      <c r="J5" s="145" t="s">
        <v>3</v>
      </c>
      <c r="K5" s="146"/>
      <c r="L5" s="145" t="s">
        <v>105</v>
      </c>
      <c r="M5" s="146"/>
      <c r="N5" s="147"/>
      <c r="O5" s="145" t="s">
        <v>105</v>
      </c>
      <c r="P5" s="146"/>
      <c r="Q5" s="147"/>
      <c r="R5" s="6" t="s">
        <v>13</v>
      </c>
      <c r="S5" s="6" t="s">
        <v>4</v>
      </c>
      <c r="T5" s="86"/>
      <c r="U5" s="67"/>
      <c r="V5" s="71"/>
      <c r="W5" s="67"/>
      <c r="X5" s="67"/>
      <c r="Y5" s="67"/>
      <c r="Z5" s="67"/>
      <c r="AA5" s="68"/>
      <c r="AB5" s="68"/>
      <c r="AC5" s="68"/>
      <c r="AD5" s="68"/>
      <c r="AE5" s="68"/>
    </row>
    <row r="6" spans="1:31" ht="21" x14ac:dyDescent="0.45">
      <c r="A6" s="138"/>
      <c r="B6" s="152" t="s">
        <v>103</v>
      </c>
      <c r="C6" s="153"/>
      <c r="D6" s="6" t="s">
        <v>8</v>
      </c>
      <c r="E6" s="154" t="s">
        <v>47</v>
      </c>
      <c r="F6" s="155"/>
      <c r="G6" s="142" t="s">
        <v>18</v>
      </c>
      <c r="H6" s="143"/>
      <c r="I6" s="144"/>
      <c r="J6" s="156" t="s">
        <v>104</v>
      </c>
      <c r="K6" s="143"/>
      <c r="L6" s="142" t="s">
        <v>43</v>
      </c>
      <c r="M6" s="143"/>
      <c r="N6" s="144"/>
      <c r="O6" s="142" t="s">
        <v>44</v>
      </c>
      <c r="P6" s="143"/>
      <c r="Q6" s="144"/>
      <c r="R6" s="6" t="s">
        <v>3</v>
      </c>
      <c r="S6" s="6" t="s">
        <v>15</v>
      </c>
      <c r="T6" s="86"/>
      <c r="U6" s="54" t="s">
        <v>23</v>
      </c>
      <c r="V6" s="37"/>
      <c r="W6" s="54" t="s">
        <v>24</v>
      </c>
      <c r="X6" s="137" t="s">
        <v>27</v>
      </c>
      <c r="Y6" s="137"/>
      <c r="Z6" s="137"/>
      <c r="AA6" s="137"/>
      <c r="AB6" s="137"/>
      <c r="AC6" s="137"/>
      <c r="AD6" s="87"/>
      <c r="AE6" s="87"/>
    </row>
    <row r="7" spans="1:31" ht="21" x14ac:dyDescent="0.45">
      <c r="A7" s="138"/>
      <c r="B7" s="6" t="s">
        <v>52</v>
      </c>
      <c r="C7" s="6" t="s">
        <v>4</v>
      </c>
      <c r="D7" s="12">
        <v>2558</v>
      </c>
      <c r="E7" s="6" t="s">
        <v>52</v>
      </c>
      <c r="F7" s="14" t="s">
        <v>4</v>
      </c>
      <c r="G7" s="6" t="s">
        <v>52</v>
      </c>
      <c r="H7" s="14" t="s">
        <v>4</v>
      </c>
      <c r="I7" s="15" t="s">
        <v>9</v>
      </c>
      <c r="J7" s="6" t="s">
        <v>52</v>
      </c>
      <c r="K7" s="14" t="s">
        <v>4</v>
      </c>
      <c r="L7" s="6" t="s">
        <v>52</v>
      </c>
      <c r="M7" s="7" t="s">
        <v>4</v>
      </c>
      <c r="N7" s="46" t="s">
        <v>9</v>
      </c>
      <c r="O7" s="6" t="s">
        <v>52</v>
      </c>
      <c r="P7" s="7" t="s">
        <v>4</v>
      </c>
      <c r="Q7" s="14" t="s">
        <v>9</v>
      </c>
      <c r="R7" s="16" t="s">
        <v>19</v>
      </c>
      <c r="S7" s="7" t="s">
        <v>16</v>
      </c>
      <c r="T7" s="86"/>
      <c r="U7" s="54" t="s">
        <v>23</v>
      </c>
      <c r="V7" s="40"/>
      <c r="W7" s="54" t="s">
        <v>24</v>
      </c>
      <c r="X7" s="137" t="s">
        <v>28</v>
      </c>
      <c r="Y7" s="137"/>
      <c r="Z7" s="137"/>
      <c r="AA7" s="137"/>
      <c r="AB7" s="137"/>
      <c r="AC7" s="137"/>
      <c r="AD7" s="87"/>
      <c r="AE7" s="87"/>
    </row>
    <row r="8" spans="1:31" ht="21" x14ac:dyDescent="0.45">
      <c r="A8" s="17" t="s">
        <v>122</v>
      </c>
      <c r="B8" s="8" t="s">
        <v>53</v>
      </c>
      <c r="C8" s="32">
        <v>19510</v>
      </c>
      <c r="D8" s="32">
        <v>1</v>
      </c>
      <c r="E8" s="8" t="s">
        <v>53</v>
      </c>
      <c r="F8" s="32">
        <v>19510</v>
      </c>
      <c r="G8" s="8" t="s">
        <v>53</v>
      </c>
      <c r="H8" s="32">
        <v>19920</v>
      </c>
      <c r="I8" s="37">
        <f t="shared" ref="I8:I9" si="0">SUM(H8-F8)</f>
        <v>410</v>
      </c>
      <c r="J8" s="8" t="s">
        <v>53</v>
      </c>
      <c r="K8" s="32">
        <v>19920</v>
      </c>
      <c r="L8" s="8" t="s">
        <v>53</v>
      </c>
      <c r="M8" s="32">
        <v>20320</v>
      </c>
      <c r="N8" s="32">
        <f t="shared" ref="N8:N9" si="1">SUM(M8-K8)</f>
        <v>400</v>
      </c>
      <c r="O8" s="8" t="s">
        <v>53</v>
      </c>
      <c r="P8" s="136">
        <v>20740</v>
      </c>
      <c r="Q8" s="33">
        <f t="shared" ref="Q8:Q9" si="2">SUM(P8-M8)</f>
        <v>420</v>
      </c>
      <c r="R8" s="25">
        <v>1</v>
      </c>
      <c r="S8" s="25">
        <v>1.5</v>
      </c>
      <c r="T8" s="67"/>
      <c r="U8" s="54" t="s">
        <v>23</v>
      </c>
      <c r="V8" s="41"/>
      <c r="W8" s="54" t="s">
        <v>24</v>
      </c>
      <c r="X8" s="137" t="s">
        <v>29</v>
      </c>
      <c r="Y8" s="137"/>
      <c r="Z8" s="137"/>
      <c r="AA8" s="137"/>
      <c r="AB8" s="137"/>
      <c r="AC8" s="137"/>
      <c r="AD8" s="87"/>
      <c r="AE8" s="87"/>
    </row>
    <row r="9" spans="1:31" ht="21" x14ac:dyDescent="0.45">
      <c r="A9" s="17" t="s">
        <v>123</v>
      </c>
      <c r="B9" s="8" t="s">
        <v>54</v>
      </c>
      <c r="C9" s="32" t="s">
        <v>54</v>
      </c>
      <c r="D9" s="32">
        <v>1</v>
      </c>
      <c r="E9" s="8" t="s">
        <v>55</v>
      </c>
      <c r="F9" s="32">
        <v>15050</v>
      </c>
      <c r="G9" s="8" t="s">
        <v>55</v>
      </c>
      <c r="H9" s="32">
        <v>15050</v>
      </c>
      <c r="I9" s="37">
        <f t="shared" si="0"/>
        <v>0</v>
      </c>
      <c r="J9" s="8" t="s">
        <v>55</v>
      </c>
      <c r="K9" s="32">
        <v>15050</v>
      </c>
      <c r="L9" s="8" t="s">
        <v>55</v>
      </c>
      <c r="M9" s="32">
        <v>15430</v>
      </c>
      <c r="N9" s="32">
        <f t="shared" si="1"/>
        <v>380</v>
      </c>
      <c r="O9" s="8" t="s">
        <v>55</v>
      </c>
      <c r="P9" s="136">
        <v>15800</v>
      </c>
      <c r="Q9" s="33">
        <f t="shared" si="2"/>
        <v>370</v>
      </c>
      <c r="R9" s="25">
        <v>1</v>
      </c>
      <c r="S9" s="25">
        <v>1</v>
      </c>
      <c r="T9" s="67"/>
      <c r="U9" s="54" t="s">
        <v>23</v>
      </c>
      <c r="V9" s="39"/>
      <c r="W9" s="54" t="s">
        <v>24</v>
      </c>
      <c r="X9" s="137" t="s">
        <v>30</v>
      </c>
      <c r="Y9" s="137"/>
      <c r="Z9" s="137"/>
      <c r="AA9" s="137"/>
      <c r="AB9" s="137"/>
      <c r="AC9" s="137"/>
      <c r="AD9" s="87"/>
      <c r="AE9" s="87"/>
    </row>
    <row r="10" spans="1:31" ht="21" x14ac:dyDescent="0.45">
      <c r="A10" s="17"/>
      <c r="B10" s="8"/>
      <c r="C10" s="32"/>
      <c r="D10" s="32"/>
      <c r="E10" s="8"/>
      <c r="F10" s="32"/>
      <c r="G10" s="63"/>
      <c r="H10" s="63"/>
      <c r="I10" s="63"/>
      <c r="J10" s="32"/>
      <c r="K10" s="32"/>
      <c r="L10" s="32"/>
      <c r="M10" s="32"/>
      <c r="N10" s="32"/>
      <c r="O10" s="32"/>
      <c r="P10" s="63"/>
      <c r="Q10" s="63"/>
      <c r="R10" s="25"/>
      <c r="S10" s="25"/>
      <c r="T10" s="67"/>
      <c r="U10" s="54" t="s">
        <v>23</v>
      </c>
      <c r="V10" s="135"/>
      <c r="W10" s="54" t="s">
        <v>24</v>
      </c>
      <c r="X10" s="137" t="s">
        <v>120</v>
      </c>
      <c r="Y10" s="137"/>
      <c r="Z10" s="137"/>
      <c r="AA10" s="137"/>
      <c r="AB10" s="137"/>
      <c r="AC10" s="137"/>
      <c r="AD10" s="87"/>
      <c r="AE10" s="87"/>
    </row>
    <row r="11" spans="1:31" ht="21" x14ac:dyDescent="0.45">
      <c r="A11" s="161" t="s">
        <v>1</v>
      </c>
      <c r="B11" s="162"/>
      <c r="C11" s="163"/>
      <c r="D11" s="43">
        <f>SUM(D8:D10)</f>
        <v>2</v>
      </c>
      <c r="E11" s="8"/>
      <c r="F11" s="43">
        <f>SUM(F8:F10)</f>
        <v>34560</v>
      </c>
      <c r="G11" s="8"/>
      <c r="H11" s="43">
        <f>SUM(H8:H10)</f>
        <v>34970</v>
      </c>
      <c r="I11" s="43">
        <f>SUM(I8:I10)</f>
        <v>410</v>
      </c>
      <c r="J11" s="8"/>
      <c r="K11" s="43">
        <f>SUM(K8:K10)</f>
        <v>34970</v>
      </c>
      <c r="L11" s="8"/>
      <c r="M11" s="43">
        <f>SUM(M8:M10)</f>
        <v>35750</v>
      </c>
      <c r="N11" s="43">
        <f>SUM(N8:N10)</f>
        <v>780</v>
      </c>
      <c r="O11" s="8"/>
      <c r="P11" s="43">
        <f>SUM(P8:P10)</f>
        <v>36540</v>
      </c>
      <c r="Q11" s="43">
        <f>SUM(Q8:Q10)</f>
        <v>790</v>
      </c>
      <c r="R11" s="26"/>
      <c r="S11" s="26"/>
      <c r="T11" s="70"/>
      <c r="U11" s="67"/>
      <c r="V11" s="67"/>
      <c r="W11" s="70"/>
      <c r="X11" s="67"/>
      <c r="Y11" s="70"/>
      <c r="Z11" s="87"/>
      <c r="AA11" s="87"/>
      <c r="AB11" s="87"/>
      <c r="AC11" s="87"/>
      <c r="AD11" s="87"/>
      <c r="AE11" s="87"/>
    </row>
    <row r="12" spans="1:31" ht="21" x14ac:dyDescent="0.45">
      <c r="A12" s="149" t="s">
        <v>56</v>
      </c>
      <c r="B12" s="149"/>
      <c r="C12" s="149"/>
      <c r="D12" s="149"/>
      <c r="E12" s="149"/>
      <c r="F12" s="149"/>
      <c r="G12" s="149"/>
      <c r="H12" s="149"/>
      <c r="I12" s="149"/>
      <c r="J12" s="149"/>
      <c r="K12" s="44">
        <f>SUM(K11*6/100)</f>
        <v>2098.1999999999998</v>
      </c>
      <c r="L12" s="5"/>
      <c r="M12" s="5"/>
      <c r="N12" s="5"/>
      <c r="O12" s="5"/>
      <c r="P12" s="5"/>
      <c r="Q12" s="5"/>
      <c r="R12" s="5"/>
      <c r="S12" s="5"/>
      <c r="T12" s="67"/>
      <c r="U12" s="67"/>
      <c r="V12" s="67"/>
      <c r="W12" s="70"/>
      <c r="X12" s="67"/>
      <c r="Y12" s="70"/>
      <c r="Z12" s="87"/>
      <c r="AA12" s="87"/>
      <c r="AB12" s="87"/>
      <c r="AC12" s="87"/>
      <c r="AD12" s="87"/>
      <c r="AE12" s="87"/>
    </row>
    <row r="13" spans="1:31" ht="21" x14ac:dyDescent="0.45">
      <c r="A13" s="149" t="s">
        <v>21</v>
      </c>
      <c r="B13" s="149"/>
      <c r="C13" s="149"/>
      <c r="D13" s="149"/>
      <c r="E13" s="149"/>
      <c r="F13" s="149"/>
      <c r="G13" s="149"/>
      <c r="H13" s="149"/>
      <c r="I13" s="149"/>
      <c r="J13" s="149"/>
      <c r="K13" s="45">
        <f>SUM(K12-I11)</f>
        <v>1688.1999999999998</v>
      </c>
      <c r="L13" s="34"/>
      <c r="M13" s="35" t="s">
        <v>17</v>
      </c>
      <c r="N13" s="164">
        <f>SUM(K13-N11)</f>
        <v>908.19999999999982</v>
      </c>
      <c r="O13" s="165"/>
      <c r="P13" s="49" t="s">
        <v>17</v>
      </c>
      <c r="Q13" s="41">
        <f>SUM(N13-Q11)</f>
        <v>118.19999999999982</v>
      </c>
      <c r="R13" s="5"/>
      <c r="S13" s="5"/>
      <c r="T13" s="70"/>
      <c r="U13" s="67"/>
      <c r="V13" s="67"/>
      <c r="W13" s="70"/>
      <c r="X13" s="67"/>
      <c r="Y13" s="70"/>
      <c r="Z13" s="87"/>
      <c r="AA13" s="87"/>
      <c r="AB13" s="87"/>
      <c r="AC13" s="87"/>
      <c r="AD13" s="87"/>
      <c r="AE13" s="87"/>
    </row>
    <row r="14" spans="1:31" ht="21" x14ac:dyDescent="0.45">
      <c r="A14" s="3"/>
      <c r="B14" s="9"/>
      <c r="C14" s="9"/>
      <c r="D14" s="10"/>
      <c r="E14" s="11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7"/>
      <c r="U14" s="67"/>
      <c r="V14" s="87"/>
      <c r="W14" s="87"/>
      <c r="X14" s="87"/>
      <c r="Y14" s="87"/>
      <c r="Z14" s="87"/>
      <c r="AA14" s="87"/>
      <c r="AB14" s="87"/>
      <c r="AC14" s="87"/>
      <c r="AD14" s="87"/>
      <c r="AE14" s="87"/>
    </row>
    <row r="15" spans="1:31" ht="23.25" x14ac:dyDescent="0.5">
      <c r="A15" s="94" t="s">
        <v>22</v>
      </c>
      <c r="B15" s="166" t="s">
        <v>124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67"/>
      <c r="U15" s="67"/>
      <c r="V15" s="50"/>
      <c r="W15" s="87"/>
      <c r="X15" s="87"/>
      <c r="Y15" s="87"/>
      <c r="Z15" s="87"/>
      <c r="AA15" s="87"/>
      <c r="AB15" s="87"/>
      <c r="AC15" s="87"/>
      <c r="AD15" s="87"/>
      <c r="AE15" s="87"/>
    </row>
    <row r="16" spans="1:31" ht="23.25" x14ac:dyDescent="0.5">
      <c r="A16" s="36"/>
      <c r="B16" s="166" t="s">
        <v>57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67"/>
      <c r="U16" s="67"/>
      <c r="V16" s="87"/>
      <c r="W16" s="87"/>
      <c r="X16" s="87"/>
      <c r="Y16" s="87"/>
      <c r="Z16" s="87"/>
      <c r="AA16" s="87"/>
      <c r="AB16" s="87"/>
      <c r="AC16" s="87"/>
      <c r="AD16" s="87"/>
      <c r="AE16" s="87"/>
    </row>
    <row r="17" spans="1:31" ht="23.25" x14ac:dyDescent="0.5">
      <c r="A17" s="36"/>
      <c r="B17" s="36"/>
      <c r="C17" s="36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70"/>
      <c r="U17" s="67"/>
      <c r="V17" s="91"/>
      <c r="W17" s="91"/>
      <c r="X17" s="91"/>
      <c r="Y17" s="91"/>
      <c r="Z17" s="91"/>
      <c r="AA17" s="91"/>
      <c r="AB17" s="91"/>
      <c r="AC17" s="91"/>
      <c r="AD17" s="91"/>
      <c r="AE17" s="91"/>
    </row>
    <row r="18" spans="1:31" ht="23.25" x14ac:dyDescent="0.5">
      <c r="A18" s="36"/>
      <c r="B18" s="36"/>
      <c r="C18" s="36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70"/>
      <c r="U18" s="6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 ht="23.25" x14ac:dyDescent="0.5">
      <c r="A19" s="36"/>
      <c r="B19" s="36"/>
      <c r="C19" s="36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70"/>
      <c r="U19" s="67"/>
      <c r="V19" s="87"/>
      <c r="W19" s="87"/>
      <c r="X19" s="87"/>
      <c r="Y19" s="87"/>
      <c r="Z19" s="87"/>
      <c r="AA19" s="87"/>
      <c r="AB19" s="87"/>
      <c r="AC19" s="87"/>
      <c r="AD19" s="87"/>
      <c r="AE19" s="87"/>
    </row>
    <row r="20" spans="1:31" ht="23.25" x14ac:dyDescent="0.5">
      <c r="A20" s="36"/>
      <c r="B20" s="36"/>
      <c r="C20" s="36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67"/>
      <c r="U20" s="67"/>
      <c r="V20" s="87"/>
      <c r="W20" s="87"/>
      <c r="X20" s="87"/>
      <c r="Y20" s="87"/>
      <c r="Z20" s="87"/>
      <c r="AA20" s="87"/>
      <c r="AB20" s="87"/>
      <c r="AC20" s="87"/>
      <c r="AD20" s="87"/>
      <c r="AE20" s="87"/>
    </row>
    <row r="21" spans="1:31" ht="23.25" x14ac:dyDescent="0.5">
      <c r="A21" s="36"/>
      <c r="B21" s="36"/>
      <c r="C21" s="36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67"/>
      <c r="U21" s="67"/>
      <c r="V21" s="87"/>
      <c r="W21" s="87"/>
      <c r="X21" s="87"/>
      <c r="Y21" s="87"/>
      <c r="Z21" s="87"/>
      <c r="AA21" s="87"/>
      <c r="AB21" s="87"/>
      <c r="AC21" s="87"/>
      <c r="AD21" s="87"/>
      <c r="AE21" s="87"/>
    </row>
    <row r="22" spans="1:31" ht="21" x14ac:dyDescent="0.45">
      <c r="A22" s="79"/>
      <c r="B22" s="72"/>
      <c r="C22" s="76"/>
      <c r="D22" s="76"/>
      <c r="E22" s="72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4"/>
      <c r="Q22" s="74"/>
      <c r="R22" s="64"/>
      <c r="S22" s="64"/>
      <c r="T22" s="70"/>
      <c r="U22" s="67"/>
      <c r="V22" s="87"/>
      <c r="W22" s="87"/>
      <c r="X22" s="87"/>
      <c r="Y22" s="87"/>
      <c r="Z22" s="87"/>
      <c r="AA22" s="87"/>
      <c r="AB22" s="87"/>
      <c r="AC22" s="87"/>
      <c r="AD22" s="87"/>
      <c r="AE22" s="87"/>
    </row>
    <row r="23" spans="1:31" ht="21" x14ac:dyDescent="0.45">
      <c r="A23" s="92"/>
      <c r="B23" s="92"/>
      <c r="C23" s="92"/>
      <c r="D23" s="80"/>
      <c r="E23" s="72"/>
      <c r="F23" s="80"/>
      <c r="G23" s="72"/>
      <c r="H23" s="80"/>
      <c r="I23" s="80"/>
      <c r="J23" s="72"/>
      <c r="K23" s="80"/>
      <c r="L23" s="72"/>
      <c r="M23" s="80"/>
      <c r="N23" s="80"/>
      <c r="O23" s="72"/>
      <c r="P23" s="80"/>
      <c r="Q23" s="80"/>
      <c r="R23" s="64"/>
      <c r="S23" s="64"/>
      <c r="T23" s="67"/>
      <c r="U23" s="67"/>
      <c r="V23" s="87"/>
      <c r="W23" s="87"/>
      <c r="X23" s="87"/>
      <c r="Y23" s="87"/>
      <c r="Z23" s="87"/>
      <c r="AA23" s="87"/>
      <c r="AB23" s="87"/>
      <c r="AC23" s="87"/>
      <c r="AD23" s="87"/>
      <c r="AE23" s="87"/>
    </row>
    <row r="24" spans="1:31" ht="21" x14ac:dyDescent="0.4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81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87"/>
      <c r="W24" s="87"/>
      <c r="X24" s="87"/>
      <c r="Y24" s="87"/>
      <c r="Z24" s="87"/>
      <c r="AA24" s="87"/>
      <c r="AB24" s="87"/>
      <c r="AC24" s="87"/>
      <c r="AD24" s="87"/>
      <c r="AE24" s="87"/>
    </row>
    <row r="25" spans="1:31" ht="21" x14ac:dyDescent="0.45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82"/>
      <c r="L25" s="65"/>
      <c r="M25" s="66"/>
      <c r="N25" s="93"/>
      <c r="O25" s="93"/>
      <c r="P25" s="70"/>
      <c r="Q25" s="77"/>
      <c r="R25" s="67"/>
      <c r="S25" s="67"/>
      <c r="T25" s="67"/>
      <c r="U25" s="67"/>
      <c r="V25" s="67"/>
      <c r="W25" s="67"/>
      <c r="X25" s="67"/>
      <c r="Y25" s="67"/>
      <c r="Z25" s="67"/>
      <c r="AA25" s="68"/>
      <c r="AB25" s="68"/>
      <c r="AC25" s="68"/>
      <c r="AD25" s="68"/>
      <c r="AE25" s="68"/>
    </row>
    <row r="26" spans="1:31" ht="23.25" x14ac:dyDescent="0.5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67"/>
      <c r="U26" s="67"/>
      <c r="V26" s="67"/>
      <c r="W26" s="67"/>
      <c r="X26" s="67"/>
      <c r="Y26" s="67"/>
      <c r="Z26" s="67"/>
      <c r="AA26" s="68"/>
      <c r="AB26" s="68"/>
      <c r="AC26" s="68"/>
      <c r="AD26" s="69"/>
      <c r="AE26" s="69"/>
    </row>
    <row r="27" spans="1:31" ht="23.25" x14ac:dyDescent="0.5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67"/>
      <c r="U27" s="67"/>
      <c r="V27" s="67"/>
      <c r="W27" s="67"/>
      <c r="X27" s="67"/>
      <c r="Y27" s="67"/>
      <c r="Z27" s="67"/>
      <c r="AA27" s="68"/>
      <c r="AB27" s="68"/>
      <c r="AC27" s="68"/>
      <c r="AD27" s="69"/>
      <c r="AE27" s="69"/>
    </row>
    <row r="28" spans="1:31" ht="21" x14ac:dyDescent="0.4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8"/>
      <c r="AC28" s="68"/>
      <c r="AD28" s="69"/>
      <c r="AE28" s="69"/>
    </row>
    <row r="29" spans="1:31" ht="21" x14ac:dyDescent="0.45">
      <c r="A29" s="86"/>
      <c r="B29" s="87"/>
      <c r="C29" s="87"/>
      <c r="D29" s="70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70"/>
      <c r="S29" s="70"/>
      <c r="T29" s="86"/>
      <c r="U29" s="67"/>
      <c r="V29" s="67"/>
      <c r="W29" s="67"/>
      <c r="X29" s="67"/>
      <c r="Y29" s="67"/>
      <c r="Z29" s="67"/>
      <c r="AA29" s="68"/>
      <c r="AB29" s="68"/>
      <c r="AC29" s="68"/>
      <c r="AD29" s="69"/>
      <c r="AE29" s="69"/>
    </row>
    <row r="30" spans="1:31" s="2" customFormat="1" ht="21" x14ac:dyDescent="0.45">
      <c r="A30" s="86"/>
      <c r="B30" s="87"/>
      <c r="C30" s="87"/>
      <c r="D30" s="70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70"/>
      <c r="S30" s="70"/>
      <c r="T30" s="86"/>
      <c r="U30" s="67"/>
      <c r="V30" s="67"/>
      <c r="W30" s="67"/>
      <c r="X30" s="67"/>
      <c r="Y30" s="67"/>
      <c r="Z30" s="67"/>
      <c r="AA30" s="68"/>
      <c r="AB30" s="68"/>
      <c r="AC30" s="68"/>
      <c r="AD30" s="69"/>
      <c r="AE30" s="69"/>
    </row>
    <row r="31" spans="1:31" s="2" customFormat="1" ht="21" x14ac:dyDescent="0.45">
      <c r="A31" s="86"/>
      <c r="B31" s="88"/>
      <c r="C31" s="88"/>
      <c r="D31" s="70"/>
      <c r="E31" s="89"/>
      <c r="F31" s="89"/>
      <c r="G31" s="87"/>
      <c r="H31" s="87"/>
      <c r="I31" s="87"/>
      <c r="J31" s="90"/>
      <c r="K31" s="90"/>
      <c r="L31" s="87"/>
      <c r="M31" s="87"/>
      <c r="N31" s="87"/>
      <c r="O31" s="87"/>
      <c r="P31" s="87"/>
      <c r="Q31" s="87"/>
      <c r="R31" s="70"/>
      <c r="S31" s="70"/>
      <c r="T31" s="86"/>
      <c r="U31" s="67"/>
      <c r="V31" s="67"/>
      <c r="W31" s="67"/>
      <c r="X31" s="67"/>
      <c r="Y31" s="67"/>
      <c r="Z31" s="67"/>
      <c r="AA31" s="68"/>
      <c r="AB31" s="68"/>
      <c r="AC31" s="68"/>
      <c r="AD31" s="69"/>
      <c r="AE31" s="69"/>
    </row>
    <row r="32" spans="1:31" s="2" customFormat="1" ht="21" x14ac:dyDescent="0.45">
      <c r="A32" s="86"/>
      <c r="B32" s="70"/>
      <c r="C32" s="70"/>
      <c r="D32" s="73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3"/>
      <c r="S32" s="70"/>
      <c r="T32" s="86"/>
      <c r="U32" s="67"/>
      <c r="V32" s="67"/>
      <c r="W32" s="67"/>
      <c r="X32" s="67"/>
      <c r="Y32" s="67"/>
      <c r="Z32" s="67"/>
      <c r="AA32" s="68"/>
      <c r="AB32" s="68"/>
      <c r="AC32" s="68"/>
      <c r="AD32" s="69"/>
      <c r="AE32" s="69"/>
    </row>
    <row r="33" spans="1:31" s="2" customFormat="1" ht="21" x14ac:dyDescent="0.45">
      <c r="A33" s="75"/>
      <c r="B33" s="72"/>
      <c r="C33" s="76"/>
      <c r="D33" s="76"/>
      <c r="E33" s="72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4"/>
      <c r="Q33" s="74"/>
      <c r="R33" s="64"/>
      <c r="S33" s="64"/>
      <c r="T33" s="67"/>
      <c r="U33" s="67"/>
      <c r="V33" s="67"/>
      <c r="W33" s="67"/>
      <c r="X33" s="67"/>
      <c r="Y33" s="67"/>
      <c r="Z33" s="67"/>
      <c r="AA33" s="68"/>
      <c r="AB33" s="68"/>
      <c r="AC33" s="68"/>
      <c r="AD33" s="69"/>
      <c r="AE33" s="69"/>
    </row>
    <row r="34" spans="1:31" s="2" customFormat="1" ht="21" x14ac:dyDescent="0.45">
      <c r="A34" s="75"/>
      <c r="B34" s="72"/>
      <c r="C34" s="76"/>
      <c r="D34" s="76"/>
      <c r="E34" s="72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4"/>
      <c r="Q34" s="74"/>
      <c r="R34" s="64"/>
      <c r="S34" s="64"/>
      <c r="T34" s="67"/>
      <c r="U34" s="67"/>
      <c r="V34" s="67"/>
      <c r="W34" s="67"/>
      <c r="X34" s="67"/>
      <c r="Y34" s="67"/>
      <c r="Z34" s="67"/>
      <c r="AA34" s="68"/>
      <c r="AB34" s="68"/>
      <c r="AC34" s="68"/>
      <c r="AD34" s="69"/>
      <c r="AE34" s="69"/>
    </row>
    <row r="35" spans="1:31" s="2" customFormat="1" ht="21" x14ac:dyDescent="0.45">
      <c r="A35" s="75"/>
      <c r="B35" s="72"/>
      <c r="C35" s="76"/>
      <c r="D35" s="76"/>
      <c r="E35" s="72"/>
      <c r="F35" s="76"/>
      <c r="G35" s="74"/>
      <c r="H35" s="74"/>
      <c r="I35" s="74"/>
      <c r="J35" s="76"/>
      <c r="K35" s="76"/>
      <c r="L35" s="76"/>
      <c r="M35" s="76"/>
      <c r="N35" s="76"/>
      <c r="O35" s="76"/>
      <c r="P35" s="74"/>
      <c r="Q35" s="74"/>
      <c r="R35" s="64"/>
      <c r="S35" s="78"/>
      <c r="T35" s="67"/>
      <c r="U35" s="67"/>
      <c r="V35" s="67"/>
      <c r="W35" s="67"/>
      <c r="X35" s="67"/>
      <c r="Y35" s="67"/>
      <c r="Z35" s="67"/>
      <c r="AA35" s="68"/>
      <c r="AB35" s="68"/>
      <c r="AC35" s="68"/>
      <c r="AD35" s="69"/>
      <c r="AE35" s="69"/>
    </row>
    <row r="36" spans="1:31" ht="21" x14ac:dyDescent="0.45">
      <c r="A36" s="75"/>
      <c r="B36" s="72"/>
      <c r="C36" s="76"/>
      <c r="D36" s="76"/>
      <c r="E36" s="72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4"/>
      <c r="Q36" s="74"/>
      <c r="R36" s="64"/>
      <c r="S36" s="64"/>
      <c r="T36" s="70"/>
      <c r="U36" s="67"/>
      <c r="V36" s="67"/>
      <c r="W36" s="67"/>
      <c r="X36" s="67"/>
      <c r="Y36" s="67"/>
      <c r="Z36" s="67"/>
      <c r="AA36" s="68"/>
      <c r="AB36" s="68"/>
      <c r="AC36" s="68"/>
      <c r="AD36" s="69"/>
      <c r="AE36" s="69"/>
    </row>
    <row r="37" spans="1:31" ht="21" x14ac:dyDescent="0.45">
      <c r="A37" s="75"/>
      <c r="B37" s="72"/>
      <c r="C37" s="76"/>
      <c r="D37" s="76"/>
      <c r="E37" s="72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64"/>
      <c r="S37" s="64"/>
      <c r="T37" s="67"/>
      <c r="U37" s="67"/>
      <c r="V37" s="67"/>
      <c r="W37" s="67"/>
      <c r="X37" s="67"/>
      <c r="Y37" s="67"/>
      <c r="Z37" s="67"/>
      <c r="AA37" s="68"/>
      <c r="AB37" s="68"/>
      <c r="AC37" s="68"/>
      <c r="AD37" s="69"/>
      <c r="AE37" s="69"/>
    </row>
    <row r="38" spans="1:31" ht="21" x14ac:dyDescent="0.45">
      <c r="A38" s="75"/>
      <c r="B38" s="72"/>
      <c r="C38" s="76"/>
      <c r="D38" s="76"/>
      <c r="E38" s="72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4"/>
      <c r="Q38" s="74"/>
      <c r="R38" s="64"/>
      <c r="S38" s="64"/>
      <c r="T38" s="70"/>
      <c r="U38" s="67"/>
      <c r="V38" s="67"/>
      <c r="W38" s="67"/>
      <c r="X38" s="67"/>
      <c r="Y38" s="67"/>
      <c r="Z38" s="67"/>
      <c r="AA38" s="68"/>
      <c r="AB38" s="68"/>
      <c r="AC38" s="68"/>
      <c r="AD38" s="69"/>
      <c r="AE38" s="69"/>
    </row>
    <row r="39" spans="1:31" ht="21" x14ac:dyDescent="0.45">
      <c r="A39" s="75"/>
      <c r="B39" s="72"/>
      <c r="C39" s="76"/>
      <c r="D39" s="76"/>
      <c r="E39" s="72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4"/>
      <c r="Q39" s="74"/>
      <c r="R39" s="64"/>
      <c r="S39" s="64"/>
      <c r="T39" s="67"/>
      <c r="U39" s="67"/>
      <c r="V39" s="67"/>
      <c r="W39" s="67"/>
      <c r="X39" s="67"/>
      <c r="Y39" s="67"/>
      <c r="Z39" s="67"/>
      <c r="AA39" s="68"/>
      <c r="AB39" s="68"/>
      <c r="AC39" s="68"/>
      <c r="AD39" s="69"/>
      <c r="AE39" s="69"/>
    </row>
    <row r="40" spans="1:31" ht="21" x14ac:dyDescent="0.45">
      <c r="A40" s="75"/>
      <c r="B40" s="72"/>
      <c r="C40" s="76"/>
      <c r="D40" s="76"/>
      <c r="E40" s="72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4"/>
      <c r="Q40" s="74"/>
      <c r="R40" s="64"/>
      <c r="S40" s="64"/>
      <c r="T40" s="67"/>
      <c r="U40" s="67"/>
      <c r="V40" s="67"/>
      <c r="W40" s="67"/>
      <c r="X40" s="67"/>
      <c r="Y40" s="67"/>
      <c r="Z40" s="67"/>
      <c r="AA40" s="68"/>
      <c r="AB40" s="68"/>
      <c r="AC40" s="68"/>
      <c r="AD40" s="69"/>
      <c r="AE40" s="69"/>
    </row>
    <row r="41" spans="1:31" ht="21" x14ac:dyDescent="0.45">
      <c r="A41" s="79"/>
      <c r="B41" s="72"/>
      <c r="C41" s="76"/>
      <c r="D41" s="76"/>
      <c r="E41" s="72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4"/>
      <c r="Q41" s="74"/>
      <c r="R41" s="64"/>
      <c r="S41" s="64"/>
      <c r="T41" s="67"/>
      <c r="U41" s="67"/>
      <c r="V41" s="67"/>
      <c r="W41" s="67"/>
      <c r="X41" s="67"/>
      <c r="Y41" s="67"/>
      <c r="Z41" s="67"/>
      <c r="AA41" s="68"/>
      <c r="AB41" s="68"/>
      <c r="AC41" s="68"/>
      <c r="AD41" s="69"/>
      <c r="AE41" s="69"/>
    </row>
    <row r="42" spans="1:31" ht="21" x14ac:dyDescent="0.45">
      <c r="A42" s="79"/>
      <c r="B42" s="72"/>
      <c r="C42" s="76"/>
      <c r="D42" s="76"/>
      <c r="E42" s="72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4"/>
      <c r="Q42" s="74"/>
      <c r="R42" s="64"/>
      <c r="S42" s="64"/>
      <c r="T42" s="70"/>
      <c r="U42" s="67"/>
      <c r="V42" s="67"/>
      <c r="W42" s="67"/>
      <c r="X42" s="67"/>
      <c r="Y42" s="67"/>
      <c r="Z42" s="67"/>
      <c r="AA42" s="68"/>
      <c r="AB42" s="68"/>
      <c r="AC42" s="68"/>
      <c r="AD42" s="69"/>
      <c r="AE42" s="69"/>
    </row>
    <row r="43" spans="1:31" ht="21" x14ac:dyDescent="0.45">
      <c r="A43" s="79"/>
      <c r="B43" s="72"/>
      <c r="C43" s="76"/>
      <c r="D43" s="76"/>
      <c r="E43" s="72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64"/>
      <c r="S43" s="64"/>
      <c r="T43" s="70"/>
      <c r="U43" s="67"/>
      <c r="V43" s="67"/>
      <c r="W43" s="67"/>
      <c r="X43" s="67"/>
      <c r="Y43" s="67"/>
      <c r="Z43" s="67"/>
      <c r="AA43" s="69"/>
      <c r="AB43" s="69"/>
      <c r="AC43" s="69"/>
      <c r="AD43" s="69"/>
      <c r="AE43" s="69"/>
    </row>
    <row r="44" spans="1:31" ht="21" x14ac:dyDescent="0.45">
      <c r="A44" s="75"/>
      <c r="B44" s="72"/>
      <c r="C44" s="76"/>
      <c r="D44" s="76"/>
      <c r="E44" s="72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4"/>
      <c r="Q44" s="74"/>
      <c r="R44" s="64"/>
      <c r="S44" s="64"/>
      <c r="T44" s="70"/>
      <c r="U44" s="67"/>
      <c r="V44" s="67"/>
      <c r="W44" s="67"/>
      <c r="X44" s="67"/>
      <c r="Y44" s="67"/>
      <c r="Z44" s="67"/>
      <c r="AA44" s="69"/>
      <c r="AB44" s="69"/>
      <c r="AC44" s="69"/>
      <c r="AD44" s="69"/>
      <c r="AE44" s="69"/>
    </row>
    <row r="45" spans="1:31" ht="21" x14ac:dyDescent="0.45">
      <c r="A45" s="75"/>
      <c r="B45" s="72"/>
      <c r="C45" s="76"/>
      <c r="D45" s="76"/>
      <c r="E45" s="72"/>
      <c r="F45" s="76"/>
      <c r="G45" s="74"/>
      <c r="H45" s="74"/>
      <c r="I45" s="74"/>
      <c r="J45" s="76"/>
      <c r="K45" s="76"/>
      <c r="L45" s="76"/>
      <c r="M45" s="76"/>
      <c r="N45" s="76"/>
      <c r="O45" s="76"/>
      <c r="P45" s="74"/>
      <c r="Q45" s="74"/>
      <c r="R45" s="64"/>
      <c r="S45" s="78"/>
      <c r="T45" s="67"/>
      <c r="U45" s="67"/>
      <c r="V45" s="67"/>
      <c r="W45" s="67"/>
      <c r="X45" s="67"/>
      <c r="Y45" s="67"/>
      <c r="Z45" s="67"/>
      <c r="AA45" s="69"/>
      <c r="AB45" s="69"/>
      <c r="AC45" s="69"/>
      <c r="AD45" s="69"/>
      <c r="AE45" s="69"/>
    </row>
    <row r="46" spans="1:31" ht="21" x14ac:dyDescent="0.45">
      <c r="A46" s="75"/>
      <c r="B46" s="72"/>
      <c r="C46" s="76"/>
      <c r="D46" s="76"/>
      <c r="E46" s="72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4"/>
      <c r="Q46" s="74"/>
      <c r="R46" s="64"/>
      <c r="S46" s="64"/>
      <c r="T46" s="67"/>
      <c r="U46" s="67"/>
      <c r="V46" s="67"/>
      <c r="W46" s="67"/>
      <c r="X46" s="67"/>
      <c r="Y46" s="67"/>
      <c r="Z46" s="67"/>
      <c r="AA46" s="69"/>
      <c r="AB46" s="69"/>
      <c r="AC46" s="69"/>
      <c r="AD46" s="69"/>
      <c r="AE46" s="69"/>
    </row>
    <row r="47" spans="1:31" ht="21" x14ac:dyDescent="0.45">
      <c r="A47" s="79"/>
      <c r="B47" s="72"/>
      <c r="C47" s="76"/>
      <c r="D47" s="76"/>
      <c r="E47" s="72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4"/>
      <c r="Q47" s="74"/>
      <c r="R47" s="64"/>
      <c r="S47" s="64"/>
      <c r="T47" s="70"/>
      <c r="U47" s="67"/>
      <c r="V47" s="67"/>
      <c r="W47" s="67"/>
      <c r="X47" s="67"/>
      <c r="Y47" s="67"/>
      <c r="Z47" s="67"/>
      <c r="AA47" s="69"/>
      <c r="AB47" s="69"/>
      <c r="AC47" s="69"/>
      <c r="AD47" s="69"/>
      <c r="AE47" s="69"/>
    </row>
    <row r="48" spans="1:31" ht="21" x14ac:dyDescent="0.45">
      <c r="A48" s="92"/>
      <c r="B48" s="92"/>
      <c r="C48" s="92"/>
      <c r="D48" s="80"/>
      <c r="E48" s="72"/>
      <c r="F48" s="80"/>
      <c r="G48" s="72"/>
      <c r="H48" s="80"/>
      <c r="I48" s="80"/>
      <c r="J48" s="72"/>
      <c r="K48" s="80"/>
      <c r="L48" s="72"/>
      <c r="M48" s="80"/>
      <c r="N48" s="80"/>
      <c r="O48" s="72"/>
      <c r="P48" s="80"/>
      <c r="Q48" s="80"/>
      <c r="R48" s="64"/>
      <c r="S48" s="64"/>
      <c r="T48" s="67"/>
      <c r="U48" s="67"/>
      <c r="V48" s="67"/>
      <c r="W48" s="67"/>
      <c r="X48" s="67"/>
      <c r="Y48" s="67"/>
      <c r="Z48" s="67"/>
      <c r="AA48" s="69"/>
      <c r="AB48" s="69"/>
      <c r="AC48" s="69"/>
      <c r="AD48" s="69"/>
      <c r="AE48" s="69"/>
    </row>
    <row r="49" spans="1:31" ht="21" x14ac:dyDescent="0.4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81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9"/>
      <c r="AB49" s="69"/>
      <c r="AC49" s="69"/>
      <c r="AD49" s="69"/>
      <c r="AE49" s="69"/>
    </row>
    <row r="50" spans="1:31" ht="21" x14ac:dyDescent="0.4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82"/>
      <c r="L50" s="65"/>
      <c r="M50" s="66"/>
      <c r="N50" s="93"/>
      <c r="O50" s="93"/>
      <c r="P50" s="70"/>
      <c r="Q50" s="77"/>
      <c r="R50" s="67"/>
      <c r="S50" s="67"/>
      <c r="T50" s="67"/>
      <c r="U50" s="67"/>
      <c r="V50" s="67"/>
      <c r="W50" s="67"/>
      <c r="X50" s="67"/>
      <c r="Y50" s="67"/>
      <c r="Z50" s="67"/>
      <c r="AA50" s="69"/>
      <c r="AB50" s="69"/>
      <c r="AC50" s="69"/>
      <c r="AD50" s="69"/>
      <c r="AE50" s="69"/>
    </row>
    <row r="51" spans="1:31" ht="23.25" x14ac:dyDescent="0.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67"/>
      <c r="U51" s="67"/>
      <c r="V51" s="67"/>
      <c r="W51" s="67"/>
      <c r="X51" s="67"/>
      <c r="Y51" s="67"/>
      <c r="Z51" s="67"/>
      <c r="AA51" s="69"/>
      <c r="AB51" s="69"/>
      <c r="AC51" s="69"/>
      <c r="AD51" s="69"/>
      <c r="AE51" s="69"/>
    </row>
    <row r="52" spans="1:31" ht="23.25" x14ac:dyDescent="0.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67"/>
      <c r="U52" s="67"/>
      <c r="V52" s="67"/>
      <c r="W52" s="67"/>
      <c r="X52" s="67"/>
      <c r="Y52" s="67"/>
      <c r="Z52" s="67"/>
      <c r="AA52" s="69"/>
      <c r="AB52" s="69"/>
      <c r="AC52" s="69"/>
      <c r="AD52" s="69"/>
      <c r="AE52" s="69"/>
    </row>
    <row r="53" spans="1:31" ht="21" x14ac:dyDescent="0.4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9"/>
      <c r="AB53" s="69"/>
      <c r="AC53" s="69"/>
      <c r="AD53" s="69"/>
      <c r="AE53" s="69"/>
    </row>
    <row r="54" spans="1:31" ht="21" x14ac:dyDescent="0.45">
      <c r="A54" s="86"/>
      <c r="B54" s="87"/>
      <c r="C54" s="87"/>
      <c r="D54" s="70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70"/>
      <c r="S54" s="70"/>
      <c r="T54" s="86"/>
      <c r="U54" s="67"/>
      <c r="V54" s="67"/>
      <c r="W54" s="67"/>
      <c r="X54" s="67"/>
      <c r="Y54" s="67"/>
      <c r="Z54" s="67"/>
      <c r="AA54" s="69"/>
      <c r="AB54" s="69"/>
      <c r="AC54" s="69"/>
      <c r="AD54" s="69"/>
      <c r="AE54" s="69"/>
    </row>
    <row r="55" spans="1:31" ht="21" x14ac:dyDescent="0.45">
      <c r="A55" s="86"/>
      <c r="B55" s="87"/>
      <c r="C55" s="87"/>
      <c r="D55" s="70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70"/>
      <c r="S55" s="70"/>
      <c r="T55" s="86"/>
      <c r="U55" s="67"/>
      <c r="V55" s="67"/>
      <c r="W55" s="67"/>
      <c r="X55" s="67"/>
      <c r="Y55" s="67"/>
      <c r="Z55" s="67"/>
      <c r="AA55" s="69"/>
      <c r="AB55" s="69"/>
      <c r="AC55" s="69"/>
      <c r="AD55" s="69"/>
      <c r="AE55" s="69"/>
    </row>
    <row r="56" spans="1:31" ht="21" x14ac:dyDescent="0.45">
      <c r="A56" s="86"/>
      <c r="B56" s="88"/>
      <c r="C56" s="88"/>
      <c r="D56" s="70"/>
      <c r="E56" s="89"/>
      <c r="F56" s="89"/>
      <c r="G56" s="87"/>
      <c r="H56" s="87"/>
      <c r="I56" s="87"/>
      <c r="J56" s="90"/>
      <c r="K56" s="90"/>
      <c r="L56" s="87"/>
      <c r="M56" s="87"/>
      <c r="N56" s="87"/>
      <c r="O56" s="87"/>
      <c r="P56" s="87"/>
      <c r="Q56" s="87"/>
      <c r="R56" s="70"/>
      <c r="S56" s="70"/>
      <c r="T56" s="86"/>
      <c r="U56" s="67"/>
      <c r="V56" s="67"/>
      <c r="W56" s="67"/>
      <c r="X56" s="67"/>
      <c r="Y56" s="67"/>
      <c r="Z56" s="67"/>
      <c r="AA56" s="69"/>
      <c r="AB56" s="69"/>
      <c r="AC56" s="69"/>
      <c r="AD56" s="69"/>
      <c r="AE56" s="69"/>
    </row>
    <row r="57" spans="1:31" ht="21" x14ac:dyDescent="0.45">
      <c r="A57" s="86"/>
      <c r="B57" s="70"/>
      <c r="C57" s="70"/>
      <c r="D57" s="73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3"/>
      <c r="S57" s="70"/>
      <c r="T57" s="86"/>
      <c r="U57" s="67"/>
      <c r="V57" s="67"/>
      <c r="W57" s="67"/>
      <c r="X57" s="67"/>
      <c r="Y57" s="67"/>
      <c r="Z57" s="67"/>
      <c r="AA57" s="69"/>
      <c r="AB57" s="69"/>
      <c r="AC57" s="69"/>
      <c r="AD57" s="69"/>
      <c r="AE57" s="69"/>
    </row>
    <row r="58" spans="1:31" ht="21" x14ac:dyDescent="0.45">
      <c r="A58" s="75"/>
      <c r="B58" s="72"/>
      <c r="C58" s="76"/>
      <c r="D58" s="76"/>
      <c r="E58" s="72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4"/>
      <c r="Q58" s="74"/>
      <c r="R58" s="64"/>
      <c r="S58" s="64"/>
      <c r="T58" s="67"/>
      <c r="U58" s="67"/>
      <c r="V58" s="67"/>
      <c r="W58" s="67"/>
      <c r="X58" s="67"/>
      <c r="Y58" s="67"/>
      <c r="Z58" s="67"/>
      <c r="AA58" s="69"/>
      <c r="AB58" s="69"/>
      <c r="AC58" s="69"/>
      <c r="AD58" s="69"/>
      <c r="AE58" s="69"/>
    </row>
    <row r="59" spans="1:31" ht="21" x14ac:dyDescent="0.45">
      <c r="A59" s="75"/>
      <c r="B59" s="72"/>
      <c r="C59" s="76"/>
      <c r="D59" s="76"/>
      <c r="E59" s="72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4"/>
      <c r="Q59" s="74"/>
      <c r="R59" s="64"/>
      <c r="S59" s="64"/>
      <c r="T59" s="67"/>
      <c r="U59" s="67"/>
      <c r="V59" s="67"/>
      <c r="W59" s="67"/>
      <c r="X59" s="67"/>
      <c r="Y59" s="67"/>
      <c r="Z59" s="67"/>
      <c r="AA59" s="69"/>
      <c r="AB59" s="69"/>
      <c r="AC59" s="69"/>
      <c r="AD59" s="69"/>
      <c r="AE59" s="69"/>
    </row>
    <row r="60" spans="1:31" ht="21" x14ac:dyDescent="0.45">
      <c r="A60" s="75"/>
      <c r="B60" s="72"/>
      <c r="C60" s="76"/>
      <c r="D60" s="76"/>
      <c r="E60" s="72"/>
      <c r="F60" s="76"/>
      <c r="G60" s="74"/>
      <c r="H60" s="74"/>
      <c r="I60" s="74"/>
      <c r="J60" s="76"/>
      <c r="K60" s="76"/>
      <c r="L60" s="76"/>
      <c r="M60" s="76"/>
      <c r="N60" s="76"/>
      <c r="O60" s="76"/>
      <c r="P60" s="74"/>
      <c r="Q60" s="74"/>
      <c r="R60" s="64"/>
      <c r="S60" s="64"/>
      <c r="T60" s="67"/>
      <c r="U60" s="67"/>
      <c r="V60" s="67"/>
      <c r="W60" s="67"/>
      <c r="X60" s="67"/>
      <c r="Y60" s="67"/>
      <c r="Z60" s="67"/>
      <c r="AA60" s="69"/>
      <c r="AB60" s="69"/>
      <c r="AC60" s="69"/>
      <c r="AD60" s="69"/>
      <c r="AE60" s="69"/>
    </row>
    <row r="61" spans="1:31" ht="21" x14ac:dyDescent="0.45">
      <c r="A61" s="75"/>
      <c r="B61" s="72"/>
      <c r="C61" s="76"/>
      <c r="D61" s="76"/>
      <c r="E61" s="72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4"/>
      <c r="Q61" s="74"/>
      <c r="R61" s="64"/>
      <c r="S61" s="64"/>
      <c r="T61" s="70"/>
      <c r="U61" s="67"/>
      <c r="V61" s="67"/>
      <c r="W61" s="67"/>
      <c r="X61" s="67"/>
      <c r="Y61" s="67"/>
      <c r="Z61" s="67"/>
      <c r="AA61" s="69"/>
      <c r="AB61" s="69"/>
      <c r="AC61" s="69"/>
      <c r="AD61" s="69"/>
      <c r="AE61" s="69"/>
    </row>
    <row r="62" spans="1:31" ht="21" x14ac:dyDescent="0.45">
      <c r="A62" s="75"/>
      <c r="B62" s="72"/>
      <c r="C62" s="76"/>
      <c r="D62" s="76"/>
      <c r="E62" s="72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4"/>
      <c r="Q62" s="74"/>
      <c r="R62" s="64"/>
      <c r="S62" s="64"/>
      <c r="T62" s="67"/>
      <c r="U62" s="67"/>
      <c r="V62" s="67"/>
      <c r="W62" s="67"/>
      <c r="X62" s="67"/>
      <c r="Y62" s="67"/>
      <c r="Z62" s="67"/>
      <c r="AA62" s="69"/>
      <c r="AB62" s="69"/>
      <c r="AC62" s="69"/>
      <c r="AD62" s="69"/>
      <c r="AE62" s="69"/>
    </row>
    <row r="63" spans="1:31" ht="21" x14ac:dyDescent="0.45">
      <c r="A63" s="75"/>
      <c r="B63" s="72"/>
      <c r="C63" s="76"/>
      <c r="D63" s="76"/>
      <c r="E63" s="72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4"/>
      <c r="Q63" s="74"/>
      <c r="R63" s="64"/>
      <c r="S63" s="64"/>
      <c r="T63" s="70"/>
      <c r="U63" s="67"/>
      <c r="V63" s="67"/>
      <c r="W63" s="67"/>
      <c r="X63" s="67"/>
      <c r="Y63" s="67"/>
      <c r="Z63" s="67"/>
      <c r="AA63" s="69"/>
      <c r="AB63" s="69"/>
      <c r="AC63" s="69"/>
      <c r="AD63" s="69"/>
      <c r="AE63" s="69"/>
    </row>
    <row r="64" spans="1:31" ht="21" x14ac:dyDescent="0.45">
      <c r="A64" s="75"/>
      <c r="B64" s="72"/>
      <c r="C64" s="76"/>
      <c r="D64" s="76"/>
      <c r="E64" s="72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4"/>
      <c r="Q64" s="74"/>
      <c r="R64" s="64"/>
      <c r="S64" s="64"/>
      <c r="T64" s="67"/>
      <c r="U64" s="67"/>
      <c r="V64" s="67"/>
      <c r="W64" s="67"/>
      <c r="X64" s="67"/>
      <c r="Y64" s="67"/>
      <c r="Z64" s="67"/>
      <c r="AA64" s="69"/>
      <c r="AB64" s="69"/>
      <c r="AC64" s="69"/>
      <c r="AD64" s="69"/>
      <c r="AE64" s="69"/>
    </row>
    <row r="65" spans="1:31" ht="21" x14ac:dyDescent="0.45">
      <c r="A65" s="75"/>
      <c r="B65" s="72"/>
      <c r="C65" s="76"/>
      <c r="D65" s="76"/>
      <c r="E65" s="72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4"/>
      <c r="Q65" s="74"/>
      <c r="R65" s="64"/>
      <c r="S65" s="64"/>
      <c r="T65" s="67"/>
      <c r="U65" s="67"/>
      <c r="V65" s="67"/>
      <c r="W65" s="67"/>
      <c r="X65" s="67"/>
      <c r="Y65" s="67"/>
      <c r="Z65" s="67"/>
      <c r="AA65" s="69"/>
      <c r="AB65" s="69"/>
      <c r="AC65" s="69"/>
      <c r="AD65" s="69"/>
      <c r="AE65" s="69"/>
    </row>
    <row r="66" spans="1:31" ht="21" x14ac:dyDescent="0.45">
      <c r="A66" s="79"/>
      <c r="B66" s="72"/>
      <c r="C66" s="76"/>
      <c r="D66" s="76"/>
      <c r="E66" s="72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4"/>
      <c r="Q66" s="74"/>
      <c r="R66" s="64"/>
      <c r="S66" s="64"/>
      <c r="T66" s="67"/>
      <c r="U66" s="67"/>
      <c r="V66" s="67"/>
      <c r="W66" s="67"/>
      <c r="X66" s="67"/>
      <c r="Y66" s="67"/>
      <c r="Z66" s="67"/>
      <c r="AA66" s="69"/>
      <c r="AB66" s="69"/>
      <c r="AC66" s="69"/>
      <c r="AD66" s="69"/>
      <c r="AE66" s="69"/>
    </row>
    <row r="67" spans="1:31" ht="21" x14ac:dyDescent="0.45">
      <c r="A67" s="79"/>
      <c r="B67" s="72"/>
      <c r="C67" s="76"/>
      <c r="D67" s="76"/>
      <c r="E67" s="72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4"/>
      <c r="Q67" s="74"/>
      <c r="R67" s="64"/>
      <c r="S67" s="64"/>
      <c r="T67" s="70"/>
      <c r="U67" s="67"/>
      <c r="V67" s="67"/>
      <c r="W67" s="67"/>
      <c r="X67" s="67"/>
      <c r="Y67" s="67"/>
      <c r="Z67" s="67"/>
      <c r="AA67" s="69"/>
      <c r="AB67" s="69"/>
      <c r="AC67" s="69"/>
      <c r="AD67" s="69"/>
      <c r="AE67" s="69"/>
    </row>
    <row r="68" spans="1:31" ht="21" x14ac:dyDescent="0.45">
      <c r="A68" s="79"/>
      <c r="B68" s="72"/>
      <c r="C68" s="76"/>
      <c r="D68" s="76"/>
      <c r="E68" s="72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64"/>
      <c r="S68" s="64"/>
      <c r="T68" s="70"/>
      <c r="U68" s="67"/>
      <c r="V68" s="67"/>
      <c r="W68" s="67"/>
      <c r="X68" s="67"/>
      <c r="Y68" s="67"/>
      <c r="Z68" s="67"/>
      <c r="AA68" s="69"/>
      <c r="AB68" s="69"/>
      <c r="AC68" s="69"/>
      <c r="AD68" s="69"/>
      <c r="AE68" s="69"/>
    </row>
    <row r="69" spans="1:31" ht="21" x14ac:dyDescent="0.45">
      <c r="A69" s="75"/>
      <c r="B69" s="72"/>
      <c r="C69" s="76"/>
      <c r="D69" s="76"/>
      <c r="E69" s="72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64"/>
      <c r="S69" s="64"/>
      <c r="T69" s="70"/>
      <c r="U69" s="67"/>
      <c r="V69" s="67"/>
      <c r="W69" s="67"/>
      <c r="X69" s="67"/>
      <c r="Y69" s="67"/>
      <c r="Z69" s="67"/>
      <c r="AA69" s="69"/>
      <c r="AB69" s="69"/>
      <c r="AC69" s="69"/>
      <c r="AD69" s="69"/>
      <c r="AE69" s="69"/>
    </row>
    <row r="70" spans="1:31" ht="21" x14ac:dyDescent="0.45">
      <c r="A70" s="75"/>
      <c r="B70" s="72"/>
      <c r="C70" s="76"/>
      <c r="D70" s="76"/>
      <c r="E70" s="72"/>
      <c r="F70" s="76"/>
      <c r="G70" s="74"/>
      <c r="H70" s="74"/>
      <c r="I70" s="74"/>
      <c r="J70" s="76"/>
      <c r="K70" s="76"/>
      <c r="L70" s="76"/>
      <c r="M70" s="76"/>
      <c r="N70" s="76"/>
      <c r="O70" s="76"/>
      <c r="P70" s="74"/>
      <c r="Q70" s="74"/>
      <c r="R70" s="64"/>
      <c r="S70" s="78"/>
      <c r="T70" s="67"/>
      <c r="U70" s="67"/>
      <c r="V70" s="67"/>
      <c r="W70" s="67"/>
      <c r="X70" s="67"/>
      <c r="Y70" s="67"/>
      <c r="Z70" s="67"/>
      <c r="AA70" s="69"/>
      <c r="AB70" s="69"/>
      <c r="AC70" s="69"/>
      <c r="AD70" s="69"/>
      <c r="AE70" s="69"/>
    </row>
    <row r="71" spans="1:31" ht="21" x14ac:dyDescent="0.45">
      <c r="A71" s="75"/>
      <c r="B71" s="72"/>
      <c r="C71" s="76"/>
      <c r="D71" s="76"/>
      <c r="E71" s="72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4"/>
      <c r="Q71" s="74"/>
      <c r="R71" s="64"/>
      <c r="S71" s="64"/>
      <c r="T71" s="67"/>
      <c r="U71" s="67"/>
      <c r="V71" s="67"/>
      <c r="W71" s="67"/>
      <c r="X71" s="67"/>
      <c r="Y71" s="67"/>
      <c r="Z71" s="67"/>
      <c r="AA71" s="69"/>
      <c r="AB71" s="69"/>
      <c r="AC71" s="69"/>
      <c r="AD71" s="69"/>
      <c r="AE71" s="69"/>
    </row>
    <row r="72" spans="1:31" ht="21" x14ac:dyDescent="0.45">
      <c r="A72" s="79"/>
      <c r="B72" s="72"/>
      <c r="C72" s="76"/>
      <c r="D72" s="76"/>
      <c r="E72" s="72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4"/>
      <c r="Q72" s="74"/>
      <c r="R72" s="64"/>
      <c r="S72" s="64"/>
      <c r="T72" s="70"/>
      <c r="U72" s="67"/>
      <c r="V72" s="67"/>
      <c r="W72" s="67"/>
      <c r="X72" s="67"/>
      <c r="Y72" s="67"/>
      <c r="Z72" s="67"/>
      <c r="AA72" s="69"/>
      <c r="AB72" s="69"/>
      <c r="AC72" s="69"/>
      <c r="AD72" s="69"/>
      <c r="AE72" s="69"/>
    </row>
    <row r="73" spans="1:31" ht="21" x14ac:dyDescent="0.45">
      <c r="A73" s="92"/>
      <c r="B73" s="92"/>
      <c r="C73" s="92"/>
      <c r="D73" s="80"/>
      <c r="E73" s="72"/>
      <c r="F73" s="80"/>
      <c r="G73" s="72"/>
      <c r="H73" s="80"/>
      <c r="I73" s="80"/>
      <c r="J73" s="72"/>
      <c r="K73" s="80"/>
      <c r="L73" s="72"/>
      <c r="M73" s="80"/>
      <c r="N73" s="80"/>
      <c r="O73" s="72"/>
      <c r="P73" s="80"/>
      <c r="Q73" s="80"/>
      <c r="R73" s="64"/>
      <c r="S73" s="64"/>
      <c r="T73" s="67"/>
      <c r="U73" s="67"/>
      <c r="V73" s="67"/>
      <c r="W73" s="67"/>
      <c r="X73" s="67"/>
      <c r="Y73" s="67"/>
      <c r="Z73" s="67"/>
      <c r="AA73" s="69"/>
      <c r="AB73" s="69"/>
      <c r="AC73" s="69"/>
      <c r="AD73" s="69"/>
      <c r="AE73" s="69"/>
    </row>
    <row r="74" spans="1:31" ht="21" x14ac:dyDescent="0.4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81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9"/>
      <c r="AB74" s="69"/>
      <c r="AC74" s="69"/>
      <c r="AD74" s="69"/>
      <c r="AE74" s="69"/>
    </row>
    <row r="75" spans="1:31" ht="21" x14ac:dyDescent="0.45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82"/>
      <c r="L75" s="65"/>
      <c r="M75" s="66"/>
      <c r="N75" s="93"/>
      <c r="O75" s="93"/>
      <c r="P75" s="70"/>
      <c r="Q75" s="77"/>
      <c r="R75" s="67"/>
      <c r="S75" s="67"/>
      <c r="T75" s="67"/>
      <c r="U75" s="67"/>
      <c r="V75" s="67"/>
      <c r="W75" s="67"/>
      <c r="X75" s="67"/>
      <c r="Y75" s="67"/>
      <c r="Z75" s="67"/>
      <c r="AA75" s="69"/>
      <c r="AB75" s="69"/>
      <c r="AC75" s="69"/>
      <c r="AD75" s="69"/>
      <c r="AE75" s="69"/>
    </row>
    <row r="76" spans="1:31" ht="23.25" x14ac:dyDescent="0.5">
      <c r="A76" s="83"/>
      <c r="B76" s="83"/>
      <c r="C76" s="83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7"/>
      <c r="U76" s="67"/>
      <c r="V76" s="67"/>
      <c r="W76" s="67"/>
      <c r="X76" s="67"/>
      <c r="Y76" s="67"/>
      <c r="Z76" s="67"/>
      <c r="AA76" s="69"/>
      <c r="AB76" s="69"/>
      <c r="AC76" s="69"/>
      <c r="AD76" s="69"/>
      <c r="AE76" s="69"/>
    </row>
    <row r="77" spans="1:31" ht="23.25" x14ac:dyDescent="0.5">
      <c r="A77" s="83"/>
      <c r="B77" s="83"/>
      <c r="C77" s="83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7"/>
      <c r="U77" s="67"/>
      <c r="V77" s="67"/>
      <c r="W77" s="67"/>
      <c r="X77" s="67"/>
      <c r="Y77" s="67"/>
      <c r="Z77" s="67"/>
      <c r="AA77" s="69"/>
      <c r="AB77" s="69"/>
      <c r="AC77" s="69"/>
      <c r="AD77" s="69"/>
      <c r="AE77" s="69"/>
    </row>
    <row r="78" spans="1:31" ht="23.25" x14ac:dyDescent="0.5">
      <c r="A78" s="83"/>
      <c r="B78" s="83"/>
      <c r="C78" s="83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7"/>
      <c r="U78" s="67"/>
      <c r="V78" s="67"/>
      <c r="W78" s="67"/>
      <c r="X78" s="67"/>
      <c r="Y78" s="67"/>
      <c r="Z78" s="67"/>
      <c r="AA78" s="69"/>
      <c r="AB78" s="69"/>
      <c r="AC78" s="69"/>
      <c r="AD78" s="69"/>
      <c r="AE78" s="69"/>
    </row>
    <row r="79" spans="1:31" ht="23.25" x14ac:dyDescent="0.5">
      <c r="A79" s="83"/>
      <c r="B79" s="83"/>
      <c r="C79" s="83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7"/>
      <c r="U79" s="67"/>
      <c r="V79" s="67"/>
      <c r="W79" s="67"/>
      <c r="X79" s="67"/>
      <c r="Y79" s="67"/>
      <c r="Z79" s="67"/>
      <c r="AA79" s="69"/>
      <c r="AB79" s="69"/>
      <c r="AC79" s="69"/>
      <c r="AD79" s="69"/>
      <c r="AE79" s="69"/>
    </row>
    <row r="80" spans="1:31" ht="20.25" x14ac:dyDescent="0.3">
      <c r="A80" s="84"/>
      <c r="B80" s="84"/>
      <c r="C80" s="84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ht="20.25" x14ac:dyDescent="0.3">
      <c r="A81" s="84"/>
      <c r="B81" s="84"/>
      <c r="C81" s="84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</row>
    <row r="82" spans="1:31" ht="20.25" x14ac:dyDescent="0.3">
      <c r="A82" s="84"/>
      <c r="B82" s="84"/>
      <c r="C82" s="84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ht="20.25" x14ac:dyDescent="0.3">
      <c r="A83" s="84"/>
      <c r="B83" s="84"/>
      <c r="C83" s="84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</row>
    <row r="84" spans="1:31" ht="20.25" x14ac:dyDescent="0.3">
      <c r="A84" s="84"/>
      <c r="B84" s="84"/>
      <c r="C84" s="84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ht="20.25" x14ac:dyDescent="0.3">
      <c r="A85" s="84"/>
      <c r="B85" s="84"/>
      <c r="C85" s="84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</row>
    <row r="86" spans="1:31" ht="20.25" x14ac:dyDescent="0.3">
      <c r="A86" s="84"/>
      <c r="B86" s="84"/>
      <c r="C86" s="84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</row>
    <row r="87" spans="1:31" ht="20.25" x14ac:dyDescent="0.3">
      <c r="A87" s="84"/>
      <c r="B87" s="84"/>
      <c r="C87" s="84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</row>
    <row r="88" spans="1:31" ht="20.25" x14ac:dyDescent="0.3">
      <c r="A88" s="84"/>
      <c r="B88" s="84"/>
      <c r="C88" s="84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</row>
    <row r="89" spans="1:31" ht="20.25" x14ac:dyDescent="0.3">
      <c r="A89" s="84"/>
      <c r="B89" s="84"/>
      <c r="C89" s="84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</row>
    <row r="90" spans="1:31" ht="20.25" x14ac:dyDescent="0.3">
      <c r="A90" s="84"/>
      <c r="B90" s="84"/>
      <c r="C90" s="84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</row>
    <row r="91" spans="1:31" ht="20.25" x14ac:dyDescent="0.3">
      <c r="A91" s="84"/>
      <c r="B91" s="84"/>
      <c r="C91" s="84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</row>
    <row r="92" spans="1:31" ht="20.25" x14ac:dyDescent="0.3">
      <c r="A92" s="84"/>
      <c r="B92" s="84"/>
      <c r="C92" s="84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</row>
    <row r="93" spans="1:31" ht="20.25" x14ac:dyDescent="0.3">
      <c r="A93" s="84"/>
      <c r="B93" s="84"/>
      <c r="C93" s="84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</row>
    <row r="94" spans="1:31" ht="20.25" x14ac:dyDescent="0.3">
      <c r="A94" s="84"/>
      <c r="B94" s="84"/>
      <c r="C94" s="84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</row>
    <row r="95" spans="1:31" ht="20.25" x14ac:dyDescent="0.3">
      <c r="A95" s="84"/>
      <c r="B95" s="84"/>
      <c r="C95" s="84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</row>
    <row r="96" spans="1:31" ht="20.25" x14ac:dyDescent="0.3">
      <c r="A96" s="84"/>
      <c r="B96" s="84"/>
      <c r="C96" s="84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</row>
    <row r="97" spans="1:31" ht="20.25" x14ac:dyDescent="0.3">
      <c r="A97" s="84"/>
      <c r="B97" s="84"/>
      <c r="C97" s="84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</row>
    <row r="98" spans="1:31" ht="20.25" x14ac:dyDescent="0.3">
      <c r="A98" s="84"/>
      <c r="B98" s="84"/>
      <c r="C98" s="84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</row>
    <row r="99" spans="1:31" ht="20.25" x14ac:dyDescent="0.3">
      <c r="A99" s="84"/>
      <c r="B99" s="84"/>
      <c r="C99" s="84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</row>
    <row r="100" spans="1:31" ht="20.25" x14ac:dyDescent="0.3">
      <c r="A100" s="84"/>
      <c r="B100" s="84"/>
      <c r="C100" s="84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</row>
    <row r="101" spans="1:31" ht="20.25" x14ac:dyDescent="0.3">
      <c r="A101" s="84"/>
      <c r="B101" s="84"/>
      <c r="C101" s="84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</row>
    <row r="102" spans="1:31" ht="20.25" x14ac:dyDescent="0.3">
      <c r="A102" s="84"/>
      <c r="B102" s="84"/>
      <c r="C102" s="84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</row>
    <row r="103" spans="1:31" ht="20.25" x14ac:dyDescent="0.3">
      <c r="A103" s="84"/>
      <c r="B103" s="84"/>
      <c r="C103" s="84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</row>
    <row r="104" spans="1:31" ht="20.25" x14ac:dyDescent="0.3">
      <c r="A104" s="84"/>
      <c r="B104" s="84"/>
      <c r="C104" s="84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</row>
    <row r="105" spans="1:31" ht="20.25" x14ac:dyDescent="0.3">
      <c r="A105" s="84"/>
      <c r="B105" s="84"/>
      <c r="C105" s="84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</row>
    <row r="106" spans="1:31" ht="20.25" x14ac:dyDescent="0.3">
      <c r="A106" s="84"/>
      <c r="B106" s="84"/>
      <c r="C106" s="84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</row>
    <row r="107" spans="1:31" ht="20.25" x14ac:dyDescent="0.3">
      <c r="A107" s="84"/>
      <c r="B107" s="84"/>
      <c r="C107" s="84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</row>
    <row r="108" spans="1:31" ht="20.25" x14ac:dyDescent="0.3">
      <c r="A108" s="84"/>
      <c r="B108" s="84"/>
      <c r="C108" s="84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</row>
    <row r="109" spans="1:31" ht="20.25" x14ac:dyDescent="0.3">
      <c r="A109" s="84"/>
      <c r="B109" s="84"/>
      <c r="C109" s="84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</row>
    <row r="110" spans="1:31" ht="20.25" x14ac:dyDescent="0.3">
      <c r="A110" s="84"/>
      <c r="B110" s="84"/>
      <c r="C110" s="84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</row>
    <row r="111" spans="1:31" ht="20.25" x14ac:dyDescent="0.3">
      <c r="A111" s="84"/>
      <c r="B111" s="84"/>
      <c r="C111" s="84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</row>
    <row r="112" spans="1:31" ht="20.25" x14ac:dyDescent="0.3">
      <c r="A112" s="84"/>
      <c r="B112" s="84"/>
      <c r="C112" s="84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</row>
    <row r="113" spans="1:31" ht="20.25" x14ac:dyDescent="0.3">
      <c r="A113" s="84"/>
      <c r="B113" s="84"/>
      <c r="C113" s="84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</row>
    <row r="114" spans="1:31" ht="20.25" x14ac:dyDescent="0.3">
      <c r="A114" s="84"/>
      <c r="B114" s="84"/>
      <c r="C114" s="84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</row>
    <row r="115" spans="1:31" ht="20.25" x14ac:dyDescent="0.3">
      <c r="A115" s="84"/>
      <c r="B115" s="84"/>
      <c r="C115" s="84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</row>
    <row r="116" spans="1:31" ht="20.25" x14ac:dyDescent="0.3">
      <c r="A116" s="84"/>
      <c r="B116" s="84"/>
      <c r="C116" s="84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</row>
    <row r="117" spans="1:31" ht="20.25" x14ac:dyDescent="0.3">
      <c r="A117" s="84"/>
      <c r="B117" s="84"/>
      <c r="C117" s="84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</row>
    <row r="118" spans="1:31" ht="20.25" x14ac:dyDescent="0.3">
      <c r="A118" s="84"/>
      <c r="B118" s="84"/>
      <c r="C118" s="84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</row>
    <row r="119" spans="1:31" ht="20.25" x14ac:dyDescent="0.3">
      <c r="A119" s="84"/>
      <c r="B119" s="84"/>
      <c r="C119" s="84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</row>
    <row r="120" spans="1:31" ht="20.25" x14ac:dyDescent="0.3">
      <c r="A120" s="84"/>
      <c r="B120" s="84"/>
      <c r="C120" s="84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</row>
    <row r="121" spans="1:31" ht="20.25" x14ac:dyDescent="0.3">
      <c r="A121" s="84"/>
      <c r="B121" s="84"/>
      <c r="C121" s="84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</row>
    <row r="122" spans="1:31" ht="20.25" x14ac:dyDescent="0.3">
      <c r="A122" s="84"/>
      <c r="B122" s="84"/>
      <c r="C122" s="84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</row>
    <row r="123" spans="1:31" ht="20.25" x14ac:dyDescent="0.3">
      <c r="A123" s="84"/>
      <c r="B123" s="84"/>
      <c r="C123" s="84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</row>
    <row r="124" spans="1:31" ht="20.25" x14ac:dyDescent="0.3">
      <c r="A124" s="84"/>
      <c r="B124" s="84"/>
      <c r="C124" s="84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</row>
    <row r="125" spans="1:31" ht="20.25" x14ac:dyDescent="0.3">
      <c r="A125" s="84"/>
      <c r="B125" s="84"/>
      <c r="C125" s="84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</row>
    <row r="126" spans="1:31" ht="20.25" x14ac:dyDescent="0.3">
      <c r="A126" s="1"/>
      <c r="B126" s="1"/>
      <c r="C126" s="1"/>
    </row>
    <row r="127" spans="1:31" ht="20.25" x14ac:dyDescent="0.3">
      <c r="A127" s="1"/>
      <c r="B127" s="1"/>
      <c r="C127" s="1"/>
    </row>
    <row r="128" spans="1:31" ht="20.25" x14ac:dyDescent="0.3">
      <c r="A128" s="1"/>
      <c r="B128" s="1"/>
      <c r="C128" s="1"/>
    </row>
    <row r="129" spans="1:3" ht="20.25" x14ac:dyDescent="0.3">
      <c r="A129" s="1"/>
      <c r="B129" s="1"/>
      <c r="C129" s="1"/>
    </row>
    <row r="130" spans="1:3" ht="20.25" x14ac:dyDescent="0.3">
      <c r="A130" s="1"/>
      <c r="B130" s="1"/>
      <c r="C130" s="1"/>
    </row>
    <row r="131" spans="1:3" ht="20.25" x14ac:dyDescent="0.3">
      <c r="A131" s="1"/>
      <c r="B131" s="1"/>
      <c r="C131" s="1"/>
    </row>
    <row r="132" spans="1:3" ht="20.25" x14ac:dyDescent="0.3">
      <c r="A132" s="1"/>
      <c r="B132" s="1"/>
      <c r="C132" s="1"/>
    </row>
    <row r="133" spans="1:3" ht="20.25" x14ac:dyDescent="0.3">
      <c r="A133" s="1"/>
      <c r="B133" s="1"/>
      <c r="C133" s="1"/>
    </row>
    <row r="134" spans="1:3" ht="20.25" x14ac:dyDescent="0.3">
      <c r="A134" s="1"/>
      <c r="B134" s="1"/>
      <c r="C134" s="1"/>
    </row>
    <row r="135" spans="1:3" ht="20.25" x14ac:dyDescent="0.3">
      <c r="A135" s="1"/>
      <c r="B135" s="1"/>
      <c r="C135" s="1"/>
    </row>
    <row r="136" spans="1:3" ht="20.25" x14ac:dyDescent="0.3">
      <c r="A136" s="1"/>
      <c r="B136" s="1"/>
      <c r="C136" s="1"/>
    </row>
    <row r="137" spans="1:3" ht="20.25" x14ac:dyDescent="0.3">
      <c r="A137" s="1"/>
      <c r="B137" s="1"/>
      <c r="C137" s="1"/>
    </row>
    <row r="138" spans="1:3" ht="20.25" x14ac:dyDescent="0.3">
      <c r="A138" s="1"/>
      <c r="B138" s="1"/>
      <c r="C138" s="1"/>
    </row>
    <row r="139" spans="1:3" ht="20.25" x14ac:dyDescent="0.3">
      <c r="A139" s="1"/>
      <c r="B139" s="1"/>
      <c r="C139" s="1"/>
    </row>
    <row r="140" spans="1:3" ht="20.25" x14ac:dyDescent="0.3">
      <c r="A140" s="1"/>
      <c r="B140" s="1"/>
      <c r="C140" s="1"/>
    </row>
    <row r="141" spans="1:3" ht="20.25" x14ac:dyDescent="0.3">
      <c r="A141" s="1"/>
      <c r="B141" s="1"/>
      <c r="C141" s="1"/>
    </row>
    <row r="142" spans="1:3" ht="20.25" x14ac:dyDescent="0.3">
      <c r="A142" s="1"/>
      <c r="B142" s="1"/>
      <c r="C142" s="1"/>
    </row>
    <row r="143" spans="1:3" ht="20.25" x14ac:dyDescent="0.3">
      <c r="A143" s="1"/>
      <c r="B143" s="1"/>
      <c r="C143" s="1"/>
    </row>
    <row r="144" spans="1:3" ht="20.25" x14ac:dyDescent="0.3">
      <c r="A144" s="1"/>
      <c r="B144" s="1"/>
      <c r="C144" s="1"/>
    </row>
    <row r="145" spans="1:3" ht="20.25" x14ac:dyDescent="0.3">
      <c r="A145" s="1"/>
      <c r="B145" s="1"/>
      <c r="C145" s="1"/>
    </row>
    <row r="146" spans="1:3" ht="20.25" x14ac:dyDescent="0.3">
      <c r="A146" s="1"/>
      <c r="B146" s="1"/>
      <c r="C146" s="1"/>
    </row>
    <row r="147" spans="1:3" ht="20.25" x14ac:dyDescent="0.3">
      <c r="A147" s="1"/>
      <c r="B147" s="1"/>
      <c r="C147" s="1"/>
    </row>
    <row r="148" spans="1:3" ht="20.25" x14ac:dyDescent="0.3">
      <c r="A148" s="1"/>
      <c r="B148" s="1"/>
      <c r="C148" s="1"/>
    </row>
    <row r="149" spans="1:3" ht="20.25" x14ac:dyDescent="0.3">
      <c r="A149" s="1"/>
      <c r="B149" s="1"/>
      <c r="C149" s="1"/>
    </row>
    <row r="150" spans="1:3" ht="20.25" x14ac:dyDescent="0.3">
      <c r="A150" s="1"/>
      <c r="B150" s="1"/>
      <c r="C150" s="1"/>
    </row>
    <row r="151" spans="1:3" ht="20.25" x14ac:dyDescent="0.3">
      <c r="A151" s="1"/>
      <c r="B151" s="1"/>
      <c r="C151" s="1"/>
    </row>
    <row r="152" spans="1:3" ht="20.25" x14ac:dyDescent="0.3">
      <c r="A152" s="1"/>
      <c r="B152" s="1"/>
      <c r="C152" s="1"/>
    </row>
    <row r="153" spans="1:3" ht="20.25" x14ac:dyDescent="0.3">
      <c r="A153" s="1"/>
      <c r="B153" s="1"/>
      <c r="C153" s="1"/>
    </row>
    <row r="154" spans="1:3" ht="20.25" x14ac:dyDescent="0.3">
      <c r="A154" s="1"/>
      <c r="B154" s="1"/>
      <c r="C154" s="1"/>
    </row>
    <row r="155" spans="1:3" ht="20.25" x14ac:dyDescent="0.3">
      <c r="A155" s="1"/>
      <c r="B155" s="1"/>
      <c r="C155" s="1"/>
    </row>
    <row r="156" spans="1:3" ht="20.25" x14ac:dyDescent="0.3">
      <c r="A156" s="1"/>
      <c r="B156" s="1"/>
      <c r="C156" s="1"/>
    </row>
    <row r="157" spans="1:3" ht="20.25" x14ac:dyDescent="0.3">
      <c r="A157" s="1"/>
      <c r="B157" s="1"/>
      <c r="C157" s="1"/>
    </row>
    <row r="158" spans="1:3" ht="20.25" x14ac:dyDescent="0.3">
      <c r="A158" s="1"/>
      <c r="B158" s="1"/>
      <c r="C158" s="1"/>
    </row>
    <row r="159" spans="1:3" ht="20.25" x14ac:dyDescent="0.3">
      <c r="A159" s="1"/>
      <c r="B159" s="1"/>
      <c r="C159" s="1"/>
    </row>
    <row r="160" spans="1:3" ht="20.25" x14ac:dyDescent="0.3">
      <c r="A160" s="1"/>
      <c r="B160" s="1"/>
      <c r="C160" s="1"/>
    </row>
    <row r="161" spans="1:3" ht="20.25" x14ac:dyDescent="0.3">
      <c r="A161" s="1"/>
      <c r="B161" s="1"/>
      <c r="C161" s="1"/>
    </row>
    <row r="162" spans="1:3" ht="20.25" x14ac:dyDescent="0.3">
      <c r="A162" s="1"/>
      <c r="B162" s="1"/>
      <c r="C162" s="1"/>
    </row>
    <row r="163" spans="1:3" ht="20.25" x14ac:dyDescent="0.3">
      <c r="A163" s="1"/>
      <c r="B163" s="1"/>
      <c r="C163" s="1"/>
    </row>
    <row r="164" spans="1:3" ht="20.25" x14ac:dyDescent="0.3">
      <c r="A164" s="1"/>
      <c r="B164" s="1"/>
      <c r="C164" s="1"/>
    </row>
    <row r="165" spans="1:3" ht="20.25" x14ac:dyDescent="0.3">
      <c r="A165" s="1"/>
      <c r="B165" s="1"/>
      <c r="C165" s="1"/>
    </row>
    <row r="166" spans="1:3" ht="20.25" x14ac:dyDescent="0.3">
      <c r="A166" s="1"/>
      <c r="B166" s="1"/>
      <c r="C166" s="1"/>
    </row>
    <row r="167" spans="1:3" ht="20.25" x14ac:dyDescent="0.3">
      <c r="A167" s="1"/>
      <c r="B167" s="1"/>
      <c r="C167" s="1"/>
    </row>
    <row r="168" spans="1:3" ht="20.25" x14ac:dyDescent="0.3">
      <c r="A168" s="1"/>
      <c r="B168" s="1"/>
      <c r="C168" s="1"/>
    </row>
    <row r="169" spans="1:3" ht="20.25" x14ac:dyDescent="0.3">
      <c r="A169" s="1"/>
      <c r="B169" s="1"/>
      <c r="C169" s="1"/>
    </row>
    <row r="170" spans="1:3" ht="20.25" x14ac:dyDescent="0.3">
      <c r="A170" s="1"/>
      <c r="B170" s="1"/>
      <c r="C170" s="1"/>
    </row>
    <row r="171" spans="1:3" ht="20.25" x14ac:dyDescent="0.3">
      <c r="A171" s="1"/>
      <c r="B171" s="1"/>
      <c r="C171" s="1"/>
    </row>
    <row r="172" spans="1:3" ht="20.25" x14ac:dyDescent="0.3">
      <c r="A172" s="1"/>
      <c r="B172" s="1"/>
      <c r="C172" s="1"/>
    </row>
    <row r="173" spans="1:3" ht="20.25" x14ac:dyDescent="0.3">
      <c r="A173" s="1"/>
      <c r="B173" s="1"/>
      <c r="C173" s="1"/>
    </row>
    <row r="174" spans="1:3" ht="20.25" x14ac:dyDescent="0.3">
      <c r="A174" s="1"/>
      <c r="B174" s="1"/>
      <c r="C174" s="1"/>
    </row>
    <row r="175" spans="1:3" ht="20.25" x14ac:dyDescent="0.3">
      <c r="A175" s="1"/>
      <c r="B175" s="1"/>
      <c r="C175" s="1"/>
    </row>
    <row r="176" spans="1:3" ht="20.25" x14ac:dyDescent="0.3">
      <c r="A176" s="1"/>
      <c r="B176" s="1"/>
      <c r="C176" s="1"/>
    </row>
    <row r="177" spans="1:3" ht="20.25" x14ac:dyDescent="0.3">
      <c r="A177" s="1"/>
      <c r="B177" s="1"/>
      <c r="C177" s="1"/>
    </row>
    <row r="178" spans="1:3" ht="20.25" x14ac:dyDescent="0.3">
      <c r="A178" s="1"/>
      <c r="B178" s="1"/>
      <c r="C178" s="1"/>
    </row>
    <row r="179" spans="1:3" ht="20.25" x14ac:dyDescent="0.3">
      <c r="A179" s="1"/>
      <c r="B179" s="1"/>
      <c r="C179" s="1"/>
    </row>
    <row r="180" spans="1:3" ht="20.25" x14ac:dyDescent="0.3">
      <c r="A180" s="1"/>
      <c r="B180" s="1"/>
      <c r="C180" s="1"/>
    </row>
    <row r="181" spans="1:3" ht="20.25" x14ac:dyDescent="0.3">
      <c r="A181" s="1"/>
      <c r="B181" s="1"/>
      <c r="C181" s="1"/>
    </row>
    <row r="182" spans="1:3" ht="20.25" x14ac:dyDescent="0.3">
      <c r="A182" s="1"/>
      <c r="B182" s="1"/>
      <c r="C182" s="1"/>
    </row>
    <row r="183" spans="1:3" ht="20.25" x14ac:dyDescent="0.3">
      <c r="A183" s="1"/>
      <c r="B183" s="1"/>
      <c r="C183" s="1"/>
    </row>
    <row r="184" spans="1:3" ht="20.25" x14ac:dyDescent="0.3">
      <c r="A184" s="1"/>
      <c r="B184" s="1"/>
      <c r="C184" s="1"/>
    </row>
    <row r="185" spans="1:3" ht="20.25" x14ac:dyDescent="0.3">
      <c r="A185" s="1"/>
      <c r="B185" s="1"/>
      <c r="C185" s="1"/>
    </row>
    <row r="186" spans="1:3" ht="20.25" x14ac:dyDescent="0.3">
      <c r="A186" s="1"/>
      <c r="B186" s="1"/>
      <c r="C186" s="1"/>
    </row>
    <row r="187" spans="1:3" ht="20.25" x14ac:dyDescent="0.3">
      <c r="A187" s="1"/>
      <c r="B187" s="1"/>
      <c r="C187" s="1"/>
    </row>
    <row r="188" spans="1:3" ht="20.25" x14ac:dyDescent="0.3">
      <c r="A188" s="1"/>
      <c r="B188" s="1"/>
      <c r="C188" s="1"/>
    </row>
    <row r="189" spans="1:3" ht="20.25" x14ac:dyDescent="0.3">
      <c r="A189" s="1"/>
      <c r="B189" s="1"/>
      <c r="C189" s="1"/>
    </row>
    <row r="190" spans="1:3" ht="20.25" x14ac:dyDescent="0.3">
      <c r="A190" s="1"/>
      <c r="B190" s="1"/>
      <c r="C190" s="1"/>
    </row>
    <row r="191" spans="1:3" ht="20.25" x14ac:dyDescent="0.3">
      <c r="A191" s="1"/>
      <c r="B191" s="1"/>
      <c r="C191" s="1"/>
    </row>
    <row r="192" spans="1:3" ht="20.25" x14ac:dyDescent="0.3">
      <c r="A192" s="1"/>
      <c r="B192" s="1"/>
      <c r="C192" s="1"/>
    </row>
    <row r="193" spans="1:3" ht="20.25" x14ac:dyDescent="0.3">
      <c r="A193" s="1"/>
      <c r="B193" s="1"/>
      <c r="C193" s="1"/>
    </row>
    <row r="194" spans="1:3" ht="20.25" x14ac:dyDescent="0.3">
      <c r="A194" s="1"/>
      <c r="B194" s="1"/>
      <c r="C194" s="1"/>
    </row>
    <row r="195" spans="1:3" ht="20.25" x14ac:dyDescent="0.3">
      <c r="A195" s="1"/>
      <c r="B195" s="1"/>
      <c r="C195" s="1"/>
    </row>
    <row r="196" spans="1:3" ht="20.25" x14ac:dyDescent="0.3">
      <c r="A196" s="1"/>
      <c r="B196" s="1"/>
      <c r="C196" s="1"/>
    </row>
    <row r="197" spans="1:3" ht="20.25" x14ac:dyDescent="0.3">
      <c r="A197" s="1"/>
      <c r="B197" s="1"/>
      <c r="C197" s="1"/>
    </row>
    <row r="198" spans="1:3" ht="20.25" x14ac:dyDescent="0.3">
      <c r="A198" s="1"/>
      <c r="B198" s="1"/>
      <c r="C198" s="1"/>
    </row>
    <row r="199" spans="1:3" ht="20.25" x14ac:dyDescent="0.3">
      <c r="A199" s="1"/>
      <c r="B199" s="1"/>
      <c r="C199" s="1"/>
    </row>
    <row r="200" spans="1:3" ht="20.25" x14ac:dyDescent="0.3">
      <c r="A200" s="1"/>
      <c r="B200" s="1"/>
      <c r="C200" s="1"/>
    </row>
    <row r="201" spans="1:3" ht="20.25" x14ac:dyDescent="0.3">
      <c r="A201" s="1"/>
      <c r="B201" s="1"/>
      <c r="C201" s="1"/>
    </row>
    <row r="202" spans="1:3" ht="20.25" x14ac:dyDescent="0.3">
      <c r="A202" s="1"/>
      <c r="B202" s="1"/>
      <c r="C202" s="1"/>
    </row>
    <row r="203" spans="1:3" ht="20.25" x14ac:dyDescent="0.3">
      <c r="A203" s="1"/>
      <c r="B203" s="1"/>
      <c r="C203" s="1"/>
    </row>
    <row r="204" spans="1:3" ht="20.25" x14ac:dyDescent="0.3">
      <c r="A204" s="1"/>
      <c r="B204" s="1"/>
      <c r="C204" s="1"/>
    </row>
    <row r="205" spans="1:3" ht="20.25" x14ac:dyDescent="0.3">
      <c r="A205" s="1"/>
      <c r="B205" s="1"/>
      <c r="C205" s="1"/>
    </row>
    <row r="206" spans="1:3" ht="20.25" x14ac:dyDescent="0.3">
      <c r="A206" s="1"/>
      <c r="B206" s="1"/>
      <c r="C206" s="1"/>
    </row>
    <row r="207" spans="1:3" ht="20.25" x14ac:dyDescent="0.3">
      <c r="A207" s="1"/>
      <c r="B207" s="1"/>
      <c r="C207" s="1"/>
    </row>
    <row r="208" spans="1:3" ht="20.25" x14ac:dyDescent="0.3">
      <c r="A208" s="1"/>
      <c r="B208" s="1"/>
      <c r="C208" s="1"/>
    </row>
    <row r="209" spans="1:3" ht="20.25" x14ac:dyDescent="0.3">
      <c r="A209" s="1"/>
      <c r="B209" s="1"/>
      <c r="C209" s="1"/>
    </row>
    <row r="210" spans="1:3" ht="20.25" x14ac:dyDescent="0.3">
      <c r="A210" s="1"/>
      <c r="B210" s="1"/>
      <c r="C210" s="1"/>
    </row>
    <row r="211" spans="1:3" ht="20.25" x14ac:dyDescent="0.3">
      <c r="A211" s="1"/>
      <c r="B211" s="1"/>
      <c r="C211" s="1"/>
    </row>
    <row r="212" spans="1:3" ht="20.25" x14ac:dyDescent="0.3">
      <c r="A212" s="1"/>
      <c r="B212" s="1"/>
      <c r="C212" s="1"/>
    </row>
    <row r="213" spans="1:3" ht="20.25" x14ac:dyDescent="0.3">
      <c r="A213" s="1"/>
      <c r="B213" s="1"/>
      <c r="C213" s="1"/>
    </row>
    <row r="214" spans="1:3" ht="20.25" x14ac:dyDescent="0.3">
      <c r="A214" s="1"/>
      <c r="B214" s="1"/>
      <c r="C214" s="1"/>
    </row>
    <row r="215" spans="1:3" ht="20.25" x14ac:dyDescent="0.3">
      <c r="A215" s="1"/>
      <c r="B215" s="1"/>
      <c r="C215" s="1"/>
    </row>
    <row r="216" spans="1:3" ht="20.25" x14ac:dyDescent="0.3">
      <c r="A216" s="1"/>
      <c r="B216" s="1"/>
      <c r="C216" s="1"/>
    </row>
    <row r="217" spans="1:3" ht="20.25" x14ac:dyDescent="0.3">
      <c r="A217" s="1"/>
      <c r="B217" s="1"/>
      <c r="C217" s="1"/>
    </row>
    <row r="218" spans="1:3" ht="20.25" x14ac:dyDescent="0.3">
      <c r="A218" s="1"/>
      <c r="B218" s="1"/>
      <c r="C218" s="1"/>
    </row>
    <row r="219" spans="1:3" ht="20.25" x14ac:dyDescent="0.3">
      <c r="A219" s="1"/>
      <c r="B219" s="1"/>
      <c r="C219" s="1"/>
    </row>
    <row r="220" spans="1:3" ht="20.25" x14ac:dyDescent="0.3">
      <c r="A220" s="1"/>
      <c r="B220" s="1"/>
      <c r="C220" s="1"/>
    </row>
    <row r="221" spans="1:3" ht="20.25" x14ac:dyDescent="0.3">
      <c r="A221" s="1"/>
      <c r="B221" s="1"/>
      <c r="C221" s="1"/>
    </row>
    <row r="222" spans="1:3" ht="20.25" x14ac:dyDescent="0.3">
      <c r="A222" s="1"/>
      <c r="B222" s="1"/>
      <c r="C222" s="1"/>
    </row>
    <row r="223" spans="1:3" ht="20.25" x14ac:dyDescent="0.3">
      <c r="A223" s="1"/>
      <c r="B223" s="1"/>
      <c r="C223" s="1"/>
    </row>
    <row r="224" spans="1:3" ht="20.25" x14ac:dyDescent="0.3">
      <c r="A224" s="1"/>
      <c r="B224" s="1"/>
      <c r="C224" s="1"/>
    </row>
    <row r="225" spans="1:3" ht="20.25" x14ac:dyDescent="0.3">
      <c r="A225" s="1"/>
      <c r="B225" s="1"/>
      <c r="C225" s="1"/>
    </row>
    <row r="226" spans="1:3" ht="20.25" x14ac:dyDescent="0.3">
      <c r="A226" s="1"/>
      <c r="B226" s="1"/>
      <c r="C226" s="1"/>
    </row>
    <row r="227" spans="1:3" ht="20.25" x14ac:dyDescent="0.3">
      <c r="A227" s="1"/>
      <c r="B227" s="1"/>
      <c r="C227" s="1"/>
    </row>
    <row r="228" spans="1:3" ht="20.25" x14ac:dyDescent="0.3">
      <c r="A228" s="1"/>
      <c r="B228" s="1"/>
      <c r="C228" s="1"/>
    </row>
    <row r="229" spans="1:3" ht="20.25" x14ac:dyDescent="0.3">
      <c r="A229" s="1"/>
      <c r="B229" s="1"/>
      <c r="C229" s="1"/>
    </row>
    <row r="230" spans="1:3" ht="20.25" x14ac:dyDescent="0.3">
      <c r="A230" s="1"/>
      <c r="B230" s="1"/>
      <c r="C230" s="1"/>
    </row>
    <row r="231" spans="1:3" ht="20.25" x14ac:dyDescent="0.3">
      <c r="A231" s="1"/>
      <c r="B231" s="1"/>
      <c r="C231" s="1"/>
    </row>
    <row r="232" spans="1:3" ht="20.25" x14ac:dyDescent="0.3">
      <c r="A232" s="1"/>
      <c r="B232" s="1"/>
      <c r="C232" s="1"/>
    </row>
    <row r="233" spans="1:3" ht="20.25" x14ac:dyDescent="0.3">
      <c r="A233" s="1"/>
      <c r="B233" s="1"/>
      <c r="C233" s="1"/>
    </row>
    <row r="234" spans="1:3" ht="20.25" x14ac:dyDescent="0.3">
      <c r="A234" s="1"/>
      <c r="B234" s="1"/>
      <c r="C234" s="1"/>
    </row>
    <row r="235" spans="1:3" ht="20.25" x14ac:dyDescent="0.3">
      <c r="A235" s="1"/>
      <c r="B235" s="1"/>
      <c r="C235" s="1"/>
    </row>
    <row r="236" spans="1:3" ht="20.25" x14ac:dyDescent="0.3">
      <c r="A236" s="1"/>
      <c r="B236" s="1"/>
      <c r="C236" s="1"/>
    </row>
    <row r="237" spans="1:3" ht="20.25" x14ac:dyDescent="0.3">
      <c r="A237" s="1"/>
      <c r="B237" s="1"/>
      <c r="C237" s="1"/>
    </row>
    <row r="238" spans="1:3" ht="20.25" x14ac:dyDescent="0.3">
      <c r="A238" s="1"/>
      <c r="B238" s="1"/>
      <c r="C238" s="1"/>
    </row>
    <row r="239" spans="1:3" ht="20.25" x14ac:dyDescent="0.3">
      <c r="A239" s="1"/>
      <c r="B239" s="1"/>
      <c r="C239" s="1"/>
    </row>
    <row r="240" spans="1:3" ht="20.25" x14ac:dyDescent="0.3">
      <c r="A240" s="1"/>
      <c r="B240" s="1"/>
      <c r="C240" s="1"/>
    </row>
    <row r="241" spans="1:3" ht="20.25" x14ac:dyDescent="0.3">
      <c r="A241" s="1"/>
      <c r="B241" s="1"/>
      <c r="C241" s="1"/>
    </row>
    <row r="242" spans="1:3" ht="20.25" x14ac:dyDescent="0.3">
      <c r="A242" s="1"/>
      <c r="B242" s="1"/>
      <c r="C242" s="1"/>
    </row>
    <row r="243" spans="1:3" ht="20.25" x14ac:dyDescent="0.3">
      <c r="A243" s="1"/>
      <c r="B243" s="1"/>
      <c r="C243" s="1"/>
    </row>
    <row r="244" spans="1:3" ht="20.25" x14ac:dyDescent="0.3">
      <c r="A244" s="1"/>
      <c r="B244" s="1"/>
      <c r="C244" s="1"/>
    </row>
    <row r="245" spans="1:3" ht="20.25" x14ac:dyDescent="0.3">
      <c r="A245" s="1"/>
      <c r="B245" s="1"/>
      <c r="C245" s="1"/>
    </row>
    <row r="246" spans="1:3" ht="20.25" x14ac:dyDescent="0.3">
      <c r="A246" s="1"/>
      <c r="B246" s="1"/>
      <c r="C246" s="1"/>
    </row>
    <row r="247" spans="1:3" ht="20.25" x14ac:dyDescent="0.3">
      <c r="A247" s="1"/>
      <c r="B247" s="1"/>
      <c r="C247" s="1"/>
    </row>
    <row r="248" spans="1:3" ht="20.25" x14ac:dyDescent="0.3">
      <c r="A248" s="1"/>
      <c r="B248" s="1"/>
      <c r="C248" s="1"/>
    </row>
    <row r="249" spans="1:3" ht="20.25" x14ac:dyDescent="0.3">
      <c r="A249" s="1"/>
      <c r="B249" s="1"/>
      <c r="C249" s="1"/>
    </row>
    <row r="250" spans="1:3" ht="20.25" x14ac:dyDescent="0.3">
      <c r="A250" s="1"/>
      <c r="B250" s="1"/>
      <c r="C250" s="1"/>
    </row>
    <row r="251" spans="1:3" ht="20.25" x14ac:dyDescent="0.3">
      <c r="A251" s="1"/>
      <c r="B251" s="1"/>
      <c r="C251" s="1"/>
    </row>
    <row r="252" spans="1:3" ht="20.25" x14ac:dyDescent="0.3">
      <c r="A252" s="1"/>
      <c r="B252" s="1"/>
      <c r="C252" s="1"/>
    </row>
    <row r="253" spans="1:3" ht="20.25" x14ac:dyDescent="0.3">
      <c r="A253" s="1"/>
      <c r="B253" s="1"/>
      <c r="C253" s="1"/>
    </row>
    <row r="254" spans="1:3" ht="20.25" x14ac:dyDescent="0.3">
      <c r="A254" s="1"/>
      <c r="B254" s="1"/>
      <c r="C254" s="1"/>
    </row>
    <row r="255" spans="1:3" ht="20.25" x14ac:dyDescent="0.3">
      <c r="A255" s="1"/>
      <c r="B255" s="1"/>
      <c r="C255" s="1"/>
    </row>
    <row r="256" spans="1:3" ht="20.25" x14ac:dyDescent="0.3">
      <c r="A256" s="1"/>
      <c r="B256" s="1"/>
      <c r="C256" s="1"/>
    </row>
    <row r="257" spans="1:3" ht="20.25" x14ac:dyDescent="0.3">
      <c r="A257" s="1"/>
      <c r="B257" s="1"/>
      <c r="C257" s="1"/>
    </row>
    <row r="258" spans="1:3" ht="20.25" x14ac:dyDescent="0.3">
      <c r="A258" s="1"/>
      <c r="B258" s="1"/>
      <c r="C258" s="1"/>
    </row>
    <row r="259" spans="1:3" ht="20.25" x14ac:dyDescent="0.3">
      <c r="A259" s="1"/>
      <c r="B259" s="1"/>
      <c r="C259" s="1"/>
    </row>
    <row r="260" spans="1:3" ht="20.25" x14ac:dyDescent="0.3">
      <c r="A260" s="1"/>
      <c r="B260" s="1"/>
      <c r="C260" s="1"/>
    </row>
    <row r="261" spans="1:3" ht="20.25" x14ac:dyDescent="0.3">
      <c r="A261" s="1"/>
      <c r="B261" s="1"/>
      <c r="C261" s="1"/>
    </row>
    <row r="262" spans="1:3" ht="20.25" x14ac:dyDescent="0.3">
      <c r="A262" s="1"/>
      <c r="B262" s="1"/>
      <c r="C262" s="1"/>
    </row>
    <row r="263" spans="1:3" ht="20.25" x14ac:dyDescent="0.3">
      <c r="A263" s="1"/>
      <c r="B263" s="1"/>
      <c r="C263" s="1"/>
    </row>
    <row r="264" spans="1:3" ht="20.25" x14ac:dyDescent="0.3">
      <c r="A264" s="1"/>
      <c r="B264" s="1"/>
      <c r="C264" s="1"/>
    </row>
    <row r="265" spans="1:3" ht="20.25" x14ac:dyDescent="0.3">
      <c r="A265" s="1"/>
      <c r="B265" s="1"/>
      <c r="C265" s="1"/>
    </row>
    <row r="266" spans="1:3" ht="20.25" x14ac:dyDescent="0.3">
      <c r="A266" s="1"/>
      <c r="B266" s="1"/>
      <c r="C266" s="1"/>
    </row>
    <row r="267" spans="1:3" ht="20.25" x14ac:dyDescent="0.3">
      <c r="A267" s="1"/>
      <c r="B267" s="1"/>
      <c r="C267" s="1"/>
    </row>
    <row r="268" spans="1:3" ht="20.25" x14ac:dyDescent="0.3">
      <c r="A268" s="1"/>
      <c r="B268" s="1"/>
      <c r="C268" s="1"/>
    </row>
    <row r="269" spans="1:3" ht="20.25" x14ac:dyDescent="0.3">
      <c r="A269" s="1"/>
      <c r="B269" s="1"/>
      <c r="C269" s="1"/>
    </row>
    <row r="270" spans="1:3" ht="20.25" x14ac:dyDescent="0.3">
      <c r="A270" s="1"/>
      <c r="B270" s="1"/>
      <c r="C270" s="1"/>
    </row>
    <row r="271" spans="1:3" ht="20.25" x14ac:dyDescent="0.3">
      <c r="A271" s="1"/>
      <c r="B271" s="1"/>
      <c r="C271" s="1"/>
    </row>
    <row r="272" spans="1:3" ht="20.25" x14ac:dyDescent="0.3">
      <c r="A272" s="1"/>
      <c r="B272" s="1"/>
      <c r="C272" s="1"/>
    </row>
    <row r="273" spans="1:3" ht="20.25" x14ac:dyDescent="0.3">
      <c r="A273" s="1"/>
      <c r="B273" s="1"/>
      <c r="C273" s="1"/>
    </row>
    <row r="274" spans="1:3" ht="20.25" x14ac:dyDescent="0.3">
      <c r="A274" s="1"/>
      <c r="B274" s="1"/>
      <c r="C274" s="1"/>
    </row>
    <row r="275" spans="1:3" ht="20.25" x14ac:dyDescent="0.3">
      <c r="A275" s="1"/>
      <c r="B275" s="1"/>
      <c r="C275" s="1"/>
    </row>
    <row r="276" spans="1:3" ht="20.25" x14ac:dyDescent="0.3">
      <c r="A276" s="1"/>
      <c r="B276" s="1"/>
      <c r="C276" s="1"/>
    </row>
    <row r="277" spans="1:3" ht="20.25" x14ac:dyDescent="0.3">
      <c r="A277" s="1"/>
      <c r="B277" s="1"/>
      <c r="C277" s="1"/>
    </row>
    <row r="278" spans="1:3" ht="20.25" x14ac:dyDescent="0.3">
      <c r="A278" s="1"/>
      <c r="B278" s="1"/>
      <c r="C278" s="1"/>
    </row>
    <row r="279" spans="1:3" ht="20.25" x14ac:dyDescent="0.3">
      <c r="A279" s="1"/>
      <c r="B279" s="1"/>
      <c r="C279" s="1"/>
    </row>
    <row r="280" spans="1:3" ht="20.25" x14ac:dyDescent="0.3">
      <c r="A280" s="1"/>
      <c r="B280" s="1"/>
      <c r="C280" s="1"/>
    </row>
    <row r="281" spans="1:3" ht="20.25" x14ac:dyDescent="0.3">
      <c r="A281" s="1"/>
      <c r="B281" s="1"/>
      <c r="C281" s="1"/>
    </row>
    <row r="282" spans="1:3" ht="20.25" x14ac:dyDescent="0.3">
      <c r="A282" s="1"/>
      <c r="B282" s="1"/>
      <c r="C282" s="1"/>
    </row>
    <row r="283" spans="1:3" ht="20.25" x14ac:dyDescent="0.3">
      <c r="A283" s="1"/>
      <c r="B283" s="1"/>
      <c r="C283" s="1"/>
    </row>
    <row r="284" spans="1:3" ht="20.25" x14ac:dyDescent="0.3">
      <c r="A284" s="1"/>
      <c r="B284" s="1"/>
      <c r="C284" s="1"/>
    </row>
    <row r="285" spans="1:3" ht="20.25" x14ac:dyDescent="0.3">
      <c r="A285" s="1"/>
      <c r="B285" s="1"/>
      <c r="C285" s="1"/>
    </row>
    <row r="286" spans="1:3" ht="20.25" x14ac:dyDescent="0.3">
      <c r="A286" s="1"/>
      <c r="B286" s="1"/>
      <c r="C286" s="1"/>
    </row>
    <row r="287" spans="1:3" ht="20.25" x14ac:dyDescent="0.3">
      <c r="A287" s="1"/>
      <c r="B287" s="1"/>
      <c r="C287" s="1"/>
    </row>
    <row r="288" spans="1:3" ht="20.25" x14ac:dyDescent="0.3">
      <c r="A288" s="1"/>
      <c r="B288" s="1"/>
      <c r="C288" s="1"/>
    </row>
    <row r="289" spans="1:3" ht="20.25" x14ac:dyDescent="0.3">
      <c r="A289" s="1"/>
      <c r="B289" s="1"/>
      <c r="C289" s="1"/>
    </row>
    <row r="290" spans="1:3" ht="20.25" x14ac:dyDescent="0.3">
      <c r="A290" s="1"/>
      <c r="B290" s="1"/>
      <c r="C290" s="1"/>
    </row>
    <row r="291" spans="1:3" ht="20.25" x14ac:dyDescent="0.3">
      <c r="A291" s="1"/>
      <c r="B291" s="1"/>
      <c r="C291" s="1"/>
    </row>
    <row r="292" spans="1:3" ht="20.25" x14ac:dyDescent="0.3">
      <c r="A292" s="1"/>
      <c r="B292" s="1"/>
      <c r="C292" s="1"/>
    </row>
    <row r="293" spans="1:3" ht="20.25" x14ac:dyDescent="0.3">
      <c r="A293" s="1"/>
      <c r="B293" s="1"/>
      <c r="C293" s="1"/>
    </row>
    <row r="294" spans="1:3" ht="20.25" x14ac:dyDescent="0.3">
      <c r="A294" s="1"/>
      <c r="B294" s="1"/>
      <c r="C294" s="1"/>
    </row>
    <row r="295" spans="1:3" ht="20.25" x14ac:dyDescent="0.3">
      <c r="A295" s="1"/>
      <c r="B295" s="1"/>
      <c r="C295" s="1"/>
    </row>
    <row r="296" spans="1:3" ht="20.25" x14ac:dyDescent="0.3">
      <c r="A296" s="1"/>
      <c r="B296" s="1"/>
      <c r="C296" s="1"/>
    </row>
    <row r="297" spans="1:3" ht="20.25" x14ac:dyDescent="0.3">
      <c r="A297" s="1"/>
      <c r="B297" s="1"/>
      <c r="C297" s="1"/>
    </row>
    <row r="298" spans="1:3" ht="20.25" x14ac:dyDescent="0.3">
      <c r="A298" s="1"/>
      <c r="B298" s="1"/>
      <c r="C298" s="1"/>
    </row>
    <row r="299" spans="1:3" ht="20.25" x14ac:dyDescent="0.3">
      <c r="A299" s="1"/>
      <c r="B299" s="1"/>
      <c r="C299" s="1"/>
    </row>
    <row r="300" spans="1:3" ht="20.25" x14ac:dyDescent="0.3">
      <c r="A300" s="1"/>
      <c r="B300" s="1"/>
      <c r="C300" s="1"/>
    </row>
    <row r="301" spans="1:3" ht="20.25" x14ac:dyDescent="0.3">
      <c r="A301" s="1"/>
      <c r="B301" s="1"/>
      <c r="C301" s="1"/>
    </row>
    <row r="302" spans="1:3" ht="20.25" x14ac:dyDescent="0.3">
      <c r="A302" s="1"/>
      <c r="B302" s="1"/>
      <c r="C302" s="1"/>
    </row>
    <row r="303" spans="1:3" ht="20.25" x14ac:dyDescent="0.3">
      <c r="A303" s="1"/>
      <c r="B303" s="1"/>
      <c r="C303" s="1"/>
    </row>
    <row r="304" spans="1:3" ht="20.25" x14ac:dyDescent="0.3">
      <c r="A304" s="1"/>
      <c r="B304" s="1"/>
      <c r="C304" s="1"/>
    </row>
    <row r="305" spans="1:3" ht="20.25" x14ac:dyDescent="0.3">
      <c r="A305" s="1"/>
      <c r="B305" s="1"/>
      <c r="C305" s="1"/>
    </row>
    <row r="306" spans="1:3" ht="20.25" x14ac:dyDescent="0.3">
      <c r="A306" s="1"/>
      <c r="B306" s="1"/>
      <c r="C306" s="1"/>
    </row>
    <row r="307" spans="1:3" ht="20.25" x14ac:dyDescent="0.3">
      <c r="A307" s="1"/>
      <c r="B307" s="1"/>
      <c r="C307" s="1"/>
    </row>
    <row r="308" spans="1:3" ht="20.25" x14ac:dyDescent="0.3">
      <c r="A308" s="1"/>
      <c r="B308" s="1"/>
      <c r="C308" s="1"/>
    </row>
    <row r="309" spans="1:3" ht="20.25" x14ac:dyDescent="0.3">
      <c r="A309" s="1"/>
      <c r="B309" s="1"/>
      <c r="C309" s="1"/>
    </row>
    <row r="310" spans="1:3" ht="20.25" x14ac:dyDescent="0.3">
      <c r="A310" s="1"/>
      <c r="B310" s="1"/>
      <c r="C310" s="1"/>
    </row>
    <row r="311" spans="1:3" ht="20.25" x14ac:dyDescent="0.3">
      <c r="A311" s="1"/>
      <c r="B311" s="1"/>
      <c r="C311" s="1"/>
    </row>
    <row r="312" spans="1:3" ht="20.25" x14ac:dyDescent="0.3">
      <c r="A312" s="1"/>
      <c r="B312" s="1"/>
      <c r="C312" s="1"/>
    </row>
    <row r="313" spans="1:3" ht="20.25" x14ac:dyDescent="0.3">
      <c r="A313" s="1"/>
      <c r="B313" s="1"/>
      <c r="C313" s="1"/>
    </row>
    <row r="314" spans="1:3" ht="20.25" x14ac:dyDescent="0.3">
      <c r="A314" s="1"/>
      <c r="B314" s="1"/>
      <c r="C314" s="1"/>
    </row>
    <row r="315" spans="1:3" ht="20.25" x14ac:dyDescent="0.3">
      <c r="A315" s="1"/>
      <c r="B315" s="1"/>
      <c r="C315" s="1"/>
    </row>
    <row r="316" spans="1:3" ht="20.25" x14ac:dyDescent="0.3">
      <c r="A316" s="1"/>
      <c r="B316" s="1"/>
      <c r="C316" s="1"/>
    </row>
    <row r="317" spans="1:3" ht="20.25" x14ac:dyDescent="0.3">
      <c r="A317" s="1"/>
      <c r="B317" s="1"/>
      <c r="C317" s="1"/>
    </row>
    <row r="318" spans="1:3" ht="20.25" x14ac:dyDescent="0.3">
      <c r="A318" s="1"/>
      <c r="B318" s="1"/>
      <c r="C318" s="1"/>
    </row>
    <row r="319" spans="1:3" ht="20.25" x14ac:dyDescent="0.3">
      <c r="A319" s="1"/>
      <c r="B319" s="1"/>
      <c r="C319" s="1"/>
    </row>
    <row r="320" spans="1:3" ht="20.25" x14ac:dyDescent="0.3">
      <c r="A320" s="1"/>
      <c r="B320" s="1"/>
      <c r="C320" s="1"/>
    </row>
    <row r="321" spans="1:3" ht="20.25" x14ac:dyDescent="0.3">
      <c r="A321" s="1"/>
      <c r="B321" s="1"/>
      <c r="C321" s="1"/>
    </row>
    <row r="322" spans="1:3" ht="20.25" x14ac:dyDescent="0.3">
      <c r="A322" s="1"/>
      <c r="B322" s="1"/>
      <c r="C322" s="1"/>
    </row>
    <row r="323" spans="1:3" ht="20.25" x14ac:dyDescent="0.3">
      <c r="A323" s="1"/>
      <c r="B323" s="1"/>
      <c r="C323" s="1"/>
    </row>
    <row r="324" spans="1:3" ht="20.25" x14ac:dyDescent="0.3">
      <c r="A324" s="1"/>
      <c r="B324" s="1"/>
      <c r="C324" s="1"/>
    </row>
    <row r="325" spans="1:3" ht="20.25" x14ac:dyDescent="0.3">
      <c r="A325" s="1"/>
      <c r="B325" s="1"/>
      <c r="C325" s="1"/>
    </row>
    <row r="326" spans="1:3" ht="20.25" x14ac:dyDescent="0.3">
      <c r="A326" s="1"/>
      <c r="B326" s="1"/>
      <c r="C326" s="1"/>
    </row>
    <row r="327" spans="1:3" ht="20.25" x14ac:dyDescent="0.3">
      <c r="A327" s="1"/>
      <c r="B327" s="1"/>
      <c r="C327" s="1"/>
    </row>
    <row r="328" spans="1:3" ht="20.25" x14ac:dyDescent="0.3">
      <c r="A328" s="1"/>
      <c r="B328" s="1"/>
      <c r="C328" s="1"/>
    </row>
    <row r="329" spans="1:3" ht="20.25" x14ac:dyDescent="0.3">
      <c r="A329" s="1"/>
      <c r="B329" s="1"/>
      <c r="C329" s="1"/>
    </row>
    <row r="330" spans="1:3" ht="20.25" x14ac:dyDescent="0.3">
      <c r="A330" s="1"/>
      <c r="B330" s="1"/>
      <c r="C330" s="1"/>
    </row>
    <row r="331" spans="1:3" ht="20.25" x14ac:dyDescent="0.3">
      <c r="A331" s="1"/>
      <c r="B331" s="1"/>
      <c r="C331" s="1"/>
    </row>
    <row r="332" spans="1:3" ht="20.25" x14ac:dyDescent="0.3">
      <c r="A332" s="1"/>
      <c r="B332" s="1"/>
      <c r="C332" s="1"/>
    </row>
    <row r="333" spans="1:3" ht="20.25" x14ac:dyDescent="0.3">
      <c r="A333" s="1"/>
      <c r="B333" s="1"/>
      <c r="C333" s="1"/>
    </row>
    <row r="334" spans="1:3" ht="20.25" x14ac:dyDescent="0.3">
      <c r="A334" s="1"/>
      <c r="B334" s="1"/>
      <c r="C334" s="1"/>
    </row>
    <row r="335" spans="1:3" ht="20.25" x14ac:dyDescent="0.3">
      <c r="A335" s="1"/>
      <c r="B335" s="1"/>
      <c r="C335" s="1"/>
    </row>
    <row r="336" spans="1:3" ht="20.25" x14ac:dyDescent="0.3">
      <c r="A336" s="1"/>
      <c r="B336" s="1"/>
      <c r="C336" s="1"/>
    </row>
    <row r="337" spans="1:3" ht="20.25" x14ac:dyDescent="0.3">
      <c r="A337" s="1"/>
      <c r="B337" s="1"/>
      <c r="C337" s="1"/>
    </row>
  </sheetData>
  <mergeCells count="32">
    <mergeCell ref="X10:AC10"/>
    <mergeCell ref="O6:Q6"/>
    <mergeCell ref="X6:AC6"/>
    <mergeCell ref="X7:AC7"/>
    <mergeCell ref="X8:AC8"/>
    <mergeCell ref="X9:AC9"/>
    <mergeCell ref="B16:S16"/>
    <mergeCell ref="A1:S1"/>
    <mergeCell ref="A2:S2"/>
    <mergeCell ref="A4:A7"/>
    <mergeCell ref="B4:C4"/>
    <mergeCell ref="E4:F4"/>
    <mergeCell ref="G4:I4"/>
    <mergeCell ref="J4:K4"/>
    <mergeCell ref="L4:N4"/>
    <mergeCell ref="O4:Q4"/>
    <mergeCell ref="B5:C5"/>
    <mergeCell ref="E5:F5"/>
    <mergeCell ref="G5:I5"/>
    <mergeCell ref="J5:K5"/>
    <mergeCell ref="L5:N5"/>
    <mergeCell ref="O5:Q5"/>
    <mergeCell ref="A11:C11"/>
    <mergeCell ref="A12:J12"/>
    <mergeCell ref="A13:J13"/>
    <mergeCell ref="N13:O13"/>
    <mergeCell ref="B15:S15"/>
    <mergeCell ref="B6:C6"/>
    <mergeCell ref="E6:F6"/>
    <mergeCell ref="G6:I6"/>
    <mergeCell ref="J6:K6"/>
    <mergeCell ref="L6:N6"/>
  </mergeCells>
  <pageMargins left="0.43307086614173229" right="0.39370078740157483" top="0.55118110236220474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1"/>
  <sheetViews>
    <sheetView tabSelected="1" topLeftCell="A4" workbookViewId="0">
      <selection activeCell="P17" sqref="P17"/>
    </sheetView>
  </sheetViews>
  <sheetFormatPr defaultRowHeight="12.75" x14ac:dyDescent="0.2"/>
  <cols>
    <col min="1" max="1" width="4.7109375" customWidth="1"/>
    <col min="2" max="2" width="20.140625" customWidth="1"/>
    <col min="3" max="3" width="19.28515625" customWidth="1"/>
    <col min="4" max="4" width="8.28515625" customWidth="1"/>
    <col min="5" max="5" width="10.42578125" customWidth="1"/>
    <col min="6" max="6" width="8.42578125" customWidth="1"/>
    <col min="7" max="7" width="8.140625" customWidth="1"/>
    <col min="8" max="8" width="7.7109375" customWidth="1"/>
    <col min="9" max="9" width="10.140625" customWidth="1"/>
    <col min="10" max="10" width="7.5703125" customWidth="1"/>
    <col min="11" max="11" width="10.28515625" customWidth="1"/>
    <col min="12" max="12" width="10" customWidth="1"/>
    <col min="13" max="13" width="12.7109375" customWidth="1"/>
    <col min="14" max="14" width="6.42578125" customWidth="1"/>
    <col min="15" max="15" width="7.7109375" customWidth="1"/>
    <col min="16" max="16" width="7.42578125" customWidth="1"/>
    <col min="17" max="17" width="9.5703125" customWidth="1"/>
    <col min="18" max="18" width="7.5703125" customWidth="1"/>
  </cols>
  <sheetData>
    <row r="1" spans="1:24" ht="21" x14ac:dyDescent="0.45">
      <c r="A1" s="167" t="s">
        <v>115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96"/>
      <c r="O1" s="96"/>
      <c r="P1" s="96"/>
      <c r="Q1" s="96"/>
      <c r="R1" s="96"/>
      <c r="S1" s="96"/>
      <c r="T1" s="96"/>
      <c r="U1" s="96"/>
      <c r="V1" s="96"/>
      <c r="W1" s="5"/>
    </row>
    <row r="2" spans="1:24" ht="21" x14ac:dyDescent="0.45">
      <c r="A2" s="167" t="s">
        <v>108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96"/>
      <c r="O2" s="96"/>
      <c r="P2" s="96"/>
      <c r="Q2" s="96"/>
      <c r="R2" s="96"/>
      <c r="S2" s="96"/>
      <c r="T2" s="96"/>
      <c r="U2" s="96"/>
      <c r="V2" s="96"/>
      <c r="W2" s="5"/>
    </row>
    <row r="3" spans="1:24" ht="21" x14ac:dyDescent="0.45">
      <c r="A3" s="167" t="s">
        <v>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96"/>
      <c r="O3" s="96"/>
      <c r="P3" s="96"/>
      <c r="Q3" s="96"/>
      <c r="R3" s="96"/>
      <c r="S3" s="96"/>
      <c r="T3" s="96"/>
      <c r="U3" s="96"/>
      <c r="V3" s="96"/>
      <c r="W3" s="5"/>
    </row>
    <row r="4" spans="1:24" ht="15" customHeight="1" x14ac:dyDescent="0.4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5"/>
    </row>
    <row r="5" spans="1:24" ht="21" x14ac:dyDescent="0.45">
      <c r="A5" s="168" t="s">
        <v>60</v>
      </c>
      <c r="B5" s="170" t="s">
        <v>0</v>
      </c>
      <c r="C5" s="172" t="s">
        <v>61</v>
      </c>
      <c r="D5" s="97" t="s">
        <v>62</v>
      </c>
      <c r="E5" s="97" t="s">
        <v>63</v>
      </c>
      <c r="F5" s="97" t="s">
        <v>64</v>
      </c>
      <c r="G5" s="97" t="s">
        <v>65</v>
      </c>
      <c r="H5" s="97" t="s">
        <v>66</v>
      </c>
      <c r="I5" s="174" t="s">
        <v>67</v>
      </c>
      <c r="J5" s="175"/>
      <c r="K5" s="98" t="s">
        <v>63</v>
      </c>
      <c r="L5" s="97" t="s">
        <v>63</v>
      </c>
      <c r="M5" s="99" t="s">
        <v>22</v>
      </c>
      <c r="N5" s="96"/>
      <c r="O5" s="96"/>
      <c r="P5" s="96"/>
      <c r="Q5" s="96"/>
      <c r="R5" s="96"/>
      <c r="S5" s="96"/>
      <c r="T5" s="96"/>
      <c r="U5" s="96"/>
      <c r="V5" s="96"/>
      <c r="W5" s="5"/>
    </row>
    <row r="6" spans="1:24" ht="21" x14ac:dyDescent="0.45">
      <c r="A6" s="169"/>
      <c r="B6" s="171"/>
      <c r="C6" s="173"/>
      <c r="D6" s="100" t="s">
        <v>68</v>
      </c>
      <c r="E6" s="100" t="s">
        <v>69</v>
      </c>
      <c r="F6" s="100" t="s">
        <v>70</v>
      </c>
      <c r="G6" s="100" t="s">
        <v>70</v>
      </c>
      <c r="H6" s="100" t="s">
        <v>13</v>
      </c>
      <c r="I6" s="101" t="s">
        <v>13</v>
      </c>
      <c r="J6" s="102" t="s">
        <v>71</v>
      </c>
      <c r="K6" s="103" t="s">
        <v>72</v>
      </c>
      <c r="L6" s="100" t="s">
        <v>118</v>
      </c>
      <c r="M6" s="104" t="s">
        <v>74</v>
      </c>
      <c r="N6" s="96"/>
      <c r="O6" s="96"/>
      <c r="P6" s="96"/>
      <c r="Q6" s="96"/>
      <c r="R6" s="96"/>
      <c r="S6" s="96"/>
      <c r="T6" s="96"/>
      <c r="U6" s="96"/>
      <c r="V6" s="96"/>
      <c r="W6" s="5"/>
    </row>
    <row r="7" spans="1:24" ht="21" x14ac:dyDescent="0.45">
      <c r="A7" s="105">
        <v>1</v>
      </c>
      <c r="B7" s="106"/>
      <c r="C7" s="106" t="s">
        <v>97</v>
      </c>
      <c r="D7" s="102" t="s">
        <v>75</v>
      </c>
      <c r="E7" s="107">
        <v>11960</v>
      </c>
      <c r="F7" s="102" t="s">
        <v>76</v>
      </c>
      <c r="G7" s="108">
        <v>86.24</v>
      </c>
      <c r="H7" s="109">
        <v>4.5</v>
      </c>
      <c r="I7" s="110">
        <f t="shared" ref="I7:I12" si="0">SUM(E7*H7/100)</f>
        <v>538.20000000000005</v>
      </c>
      <c r="J7" s="111">
        <v>540</v>
      </c>
      <c r="K7" s="112">
        <f t="shared" ref="K7:K12" si="1">SUM(E7+J7)</f>
        <v>12500</v>
      </c>
      <c r="L7" s="125">
        <v>23510</v>
      </c>
      <c r="M7" s="114">
        <f>SUM(13285-K7)</f>
        <v>785</v>
      </c>
      <c r="N7" s="96"/>
      <c r="O7" s="54" t="s">
        <v>23</v>
      </c>
      <c r="P7" s="37"/>
      <c r="Q7" s="54" t="s">
        <v>24</v>
      </c>
      <c r="R7" s="137" t="s">
        <v>27</v>
      </c>
      <c r="S7" s="137"/>
      <c r="T7" s="137"/>
      <c r="U7" s="137"/>
      <c r="V7" s="137"/>
      <c r="W7" s="137"/>
      <c r="X7" s="137"/>
    </row>
    <row r="8" spans="1:24" ht="21" x14ac:dyDescent="0.45">
      <c r="A8" s="105">
        <v>2</v>
      </c>
      <c r="B8" s="106"/>
      <c r="C8" s="106" t="s">
        <v>77</v>
      </c>
      <c r="D8" s="102" t="s">
        <v>78</v>
      </c>
      <c r="E8" s="107">
        <v>9780</v>
      </c>
      <c r="F8" s="102" t="s">
        <v>76</v>
      </c>
      <c r="G8" s="108">
        <v>86.12</v>
      </c>
      <c r="H8" s="109">
        <v>4.5</v>
      </c>
      <c r="I8" s="110">
        <f t="shared" si="0"/>
        <v>440.1</v>
      </c>
      <c r="J8" s="111">
        <v>450</v>
      </c>
      <c r="K8" s="112">
        <f t="shared" si="1"/>
        <v>10230</v>
      </c>
      <c r="L8" s="125">
        <v>19550</v>
      </c>
      <c r="M8" s="114">
        <v>2000</v>
      </c>
      <c r="N8" s="96"/>
      <c r="O8" s="54" t="s">
        <v>23</v>
      </c>
      <c r="P8" s="56"/>
      <c r="Q8" s="54" t="s">
        <v>24</v>
      </c>
      <c r="R8" s="137" t="s">
        <v>119</v>
      </c>
      <c r="S8" s="137"/>
      <c r="T8" s="137"/>
      <c r="U8" s="137"/>
      <c r="V8" s="137"/>
      <c r="W8" s="137"/>
      <c r="X8" s="137"/>
    </row>
    <row r="9" spans="1:24" ht="21" x14ac:dyDescent="0.45">
      <c r="A9" s="105">
        <v>3</v>
      </c>
      <c r="B9" s="106"/>
      <c r="C9" s="106" t="s">
        <v>98</v>
      </c>
      <c r="D9" s="102" t="s">
        <v>75</v>
      </c>
      <c r="E9" s="107">
        <v>12820</v>
      </c>
      <c r="F9" s="102" t="s">
        <v>79</v>
      </c>
      <c r="G9" s="108">
        <v>84.4</v>
      </c>
      <c r="H9" s="109">
        <v>3.5</v>
      </c>
      <c r="I9" s="110">
        <f t="shared" si="0"/>
        <v>448.7</v>
      </c>
      <c r="J9" s="111">
        <v>450</v>
      </c>
      <c r="K9" s="112">
        <f t="shared" si="1"/>
        <v>13270</v>
      </c>
      <c r="L9" s="125">
        <v>23510</v>
      </c>
      <c r="M9" s="114">
        <f>SUM(13285-K9)</f>
        <v>15</v>
      </c>
      <c r="N9" s="96"/>
      <c r="O9" s="54" t="s">
        <v>23</v>
      </c>
      <c r="P9" s="39"/>
      <c r="Q9" s="54" t="s">
        <v>24</v>
      </c>
      <c r="R9" s="137" t="s">
        <v>30</v>
      </c>
      <c r="S9" s="137"/>
      <c r="T9" s="137"/>
      <c r="U9" s="137"/>
      <c r="V9" s="137"/>
      <c r="W9" s="137"/>
      <c r="X9" s="137"/>
    </row>
    <row r="10" spans="1:24" ht="21" x14ac:dyDescent="0.45">
      <c r="A10" s="105">
        <v>4</v>
      </c>
      <c r="B10" s="106"/>
      <c r="C10" s="106" t="s">
        <v>80</v>
      </c>
      <c r="D10" s="102" t="s">
        <v>75</v>
      </c>
      <c r="E10" s="107">
        <v>11960</v>
      </c>
      <c r="F10" s="102" t="s">
        <v>79</v>
      </c>
      <c r="G10" s="108">
        <v>83</v>
      </c>
      <c r="H10" s="109">
        <v>3.5</v>
      </c>
      <c r="I10" s="110">
        <f t="shared" si="0"/>
        <v>418.6</v>
      </c>
      <c r="J10" s="111">
        <v>420</v>
      </c>
      <c r="K10" s="112">
        <f t="shared" si="1"/>
        <v>12380</v>
      </c>
      <c r="L10" s="125">
        <v>23510</v>
      </c>
      <c r="M10" s="114">
        <f>SUM(13285-K10)</f>
        <v>905</v>
      </c>
      <c r="N10" s="96"/>
      <c r="O10" s="54" t="s">
        <v>23</v>
      </c>
      <c r="P10" s="42"/>
      <c r="Q10" s="54" t="s">
        <v>24</v>
      </c>
      <c r="R10" s="137" t="s">
        <v>101</v>
      </c>
      <c r="S10" s="137"/>
      <c r="T10" s="137"/>
      <c r="U10" s="137"/>
      <c r="V10" s="137"/>
      <c r="W10" s="137"/>
      <c r="X10" s="137"/>
    </row>
    <row r="11" spans="1:24" ht="21" x14ac:dyDescent="0.45">
      <c r="A11" s="105">
        <v>5</v>
      </c>
      <c r="B11" s="106"/>
      <c r="C11" s="106" t="s">
        <v>81</v>
      </c>
      <c r="D11" s="102" t="s">
        <v>78</v>
      </c>
      <c r="E11" s="107">
        <v>12140</v>
      </c>
      <c r="F11" s="102" t="s">
        <v>79</v>
      </c>
      <c r="G11" s="108">
        <v>84</v>
      </c>
      <c r="H11" s="109">
        <v>3.5</v>
      </c>
      <c r="I11" s="110">
        <f t="shared" si="0"/>
        <v>424.9</v>
      </c>
      <c r="J11" s="111">
        <v>430</v>
      </c>
      <c r="K11" s="112">
        <f t="shared" si="1"/>
        <v>12570</v>
      </c>
      <c r="L11" s="125">
        <v>19550</v>
      </c>
      <c r="M11" s="114">
        <f>SUM(13285-K11)</f>
        <v>715</v>
      </c>
      <c r="N11" s="96"/>
      <c r="O11" s="54" t="s">
        <v>23</v>
      </c>
      <c r="P11" s="126"/>
      <c r="Q11" s="122" t="s">
        <v>116</v>
      </c>
      <c r="R11" s="176" t="s">
        <v>117</v>
      </c>
      <c r="S11" s="176"/>
      <c r="T11" s="176"/>
      <c r="U11" s="176"/>
      <c r="V11" s="176"/>
      <c r="W11" s="176"/>
      <c r="X11" s="176"/>
    </row>
    <row r="12" spans="1:24" ht="21" x14ac:dyDescent="0.45">
      <c r="A12" s="105">
        <v>6</v>
      </c>
      <c r="B12" s="106"/>
      <c r="C12" s="106" t="s">
        <v>82</v>
      </c>
      <c r="D12" s="102" t="s">
        <v>78</v>
      </c>
      <c r="E12" s="107">
        <v>9780</v>
      </c>
      <c r="F12" s="102" t="s">
        <v>76</v>
      </c>
      <c r="G12" s="108">
        <v>86.2</v>
      </c>
      <c r="H12" s="109">
        <v>4.5</v>
      </c>
      <c r="I12" s="110">
        <f t="shared" si="0"/>
        <v>440.1</v>
      </c>
      <c r="J12" s="111">
        <v>450</v>
      </c>
      <c r="K12" s="112">
        <f t="shared" si="1"/>
        <v>10230</v>
      </c>
      <c r="L12" s="125">
        <v>19550</v>
      </c>
      <c r="M12" s="114">
        <v>2000</v>
      </c>
      <c r="N12" s="96"/>
      <c r="O12" s="115"/>
      <c r="P12" s="96"/>
      <c r="Q12" s="96"/>
      <c r="R12" s="96"/>
      <c r="S12" s="96"/>
      <c r="T12" s="96"/>
      <c r="U12" s="96"/>
      <c r="V12" s="96"/>
      <c r="W12" s="5"/>
    </row>
    <row r="13" spans="1:24" ht="21" x14ac:dyDescent="0.45">
      <c r="A13" s="177" t="s">
        <v>83</v>
      </c>
      <c r="B13" s="178"/>
      <c r="C13" s="178"/>
      <c r="D13" s="179"/>
      <c r="E13" s="116">
        <f>SUM(E7:E12)</f>
        <v>68440</v>
      </c>
      <c r="F13" s="117"/>
      <c r="G13" s="117"/>
      <c r="H13" s="180" t="s">
        <v>84</v>
      </c>
      <c r="I13" s="180"/>
      <c r="J13" s="112">
        <f>SUM(J7:J12)</f>
        <v>2740</v>
      </c>
      <c r="K13" s="118"/>
      <c r="L13" s="118"/>
      <c r="M13" s="118"/>
      <c r="N13" s="96"/>
      <c r="O13" s="96"/>
      <c r="P13" s="96"/>
      <c r="Q13" s="96"/>
      <c r="R13" s="96"/>
      <c r="S13" s="96"/>
      <c r="T13" s="96"/>
      <c r="U13" s="96"/>
      <c r="V13" s="96"/>
      <c r="W13" s="5"/>
    </row>
    <row r="14" spans="1:24" ht="21" x14ac:dyDescent="0.45">
      <c r="A14" s="180" t="s">
        <v>85</v>
      </c>
      <c r="B14" s="180"/>
      <c r="C14" s="180"/>
      <c r="D14" s="180"/>
      <c r="E14" s="119">
        <f>SUM(E13*4/100)</f>
        <v>2737.6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5"/>
    </row>
    <row r="15" spans="1:24" ht="21" x14ac:dyDescent="0.45">
      <c r="A15" s="181" t="s">
        <v>84</v>
      </c>
      <c r="B15" s="181"/>
      <c r="C15" s="181"/>
      <c r="D15" s="181"/>
      <c r="E15" s="116">
        <f>SUM(J13)</f>
        <v>2740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5"/>
    </row>
    <row r="16" spans="1:24" ht="21" x14ac:dyDescent="0.45">
      <c r="A16" s="180" t="s">
        <v>86</v>
      </c>
      <c r="B16" s="180"/>
      <c r="C16" s="180"/>
      <c r="D16" s="180"/>
      <c r="E16" s="120">
        <f>SUM(E14-E15)</f>
        <v>-2.4000000000000909</v>
      </c>
      <c r="F16" s="96"/>
      <c r="G16" s="96"/>
      <c r="H16" s="176" t="s">
        <v>125</v>
      </c>
      <c r="I16" s="176"/>
      <c r="J16" s="176"/>
      <c r="K16" s="176"/>
      <c r="L16" s="176"/>
      <c r="M16" s="176"/>
      <c r="N16" s="96"/>
      <c r="O16" s="70"/>
      <c r="P16" s="76"/>
      <c r="Q16" s="70"/>
      <c r="R16" s="87"/>
      <c r="S16" s="87"/>
      <c r="T16" s="87"/>
      <c r="U16" s="87"/>
      <c r="V16" s="87"/>
      <c r="W16" s="87"/>
    </row>
    <row r="17" spans="1:24" ht="15" customHeight="1" x14ac:dyDescent="0.45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70"/>
      <c r="P17" s="81"/>
      <c r="Q17" s="70"/>
      <c r="R17" s="53"/>
      <c r="S17" s="53"/>
      <c r="T17" s="53"/>
      <c r="U17" s="53"/>
      <c r="V17" s="53"/>
      <c r="W17" s="53"/>
    </row>
    <row r="18" spans="1:24" ht="21" x14ac:dyDescent="0.45">
      <c r="A18" s="96"/>
      <c r="B18" s="121" t="s">
        <v>22</v>
      </c>
      <c r="C18" s="115" t="s">
        <v>87</v>
      </c>
      <c r="D18" s="122" t="s">
        <v>88</v>
      </c>
      <c r="E18" s="122" t="s">
        <v>89</v>
      </c>
      <c r="F18" s="122" t="s">
        <v>65</v>
      </c>
      <c r="G18" s="96"/>
      <c r="H18" s="96"/>
      <c r="I18" s="96"/>
      <c r="J18" s="96"/>
      <c r="K18" s="96"/>
      <c r="L18" s="96"/>
      <c r="M18" s="96"/>
      <c r="N18" s="96"/>
      <c r="O18" s="70"/>
      <c r="P18" s="67"/>
      <c r="Q18" s="70"/>
      <c r="R18" s="53"/>
      <c r="S18" s="53"/>
      <c r="T18" s="53"/>
      <c r="U18" s="53"/>
      <c r="V18" s="53"/>
      <c r="W18" s="53"/>
    </row>
    <row r="19" spans="1:24" ht="21" x14ac:dyDescent="0.45">
      <c r="A19" s="96"/>
      <c r="B19" s="96"/>
      <c r="C19" s="122"/>
      <c r="D19" s="122" t="s">
        <v>76</v>
      </c>
      <c r="E19" s="122" t="s">
        <v>90</v>
      </c>
      <c r="F19" s="122" t="s">
        <v>65</v>
      </c>
      <c r="G19" s="96"/>
      <c r="H19" s="96"/>
      <c r="I19" s="96"/>
      <c r="J19" s="96"/>
      <c r="K19" s="96"/>
      <c r="L19" s="96"/>
      <c r="M19" s="96"/>
      <c r="N19" s="96"/>
      <c r="O19" s="70"/>
      <c r="P19" s="67"/>
      <c r="Q19" s="70"/>
      <c r="R19" s="53"/>
      <c r="S19" s="53"/>
      <c r="T19" s="53"/>
      <c r="U19" s="53"/>
      <c r="V19" s="53"/>
      <c r="W19" s="53"/>
      <c r="X19" s="52"/>
    </row>
    <row r="20" spans="1:24" ht="21" x14ac:dyDescent="0.45">
      <c r="A20" s="96"/>
      <c r="B20" s="96"/>
      <c r="C20" s="122"/>
      <c r="D20" s="122" t="s">
        <v>79</v>
      </c>
      <c r="E20" s="122" t="s">
        <v>91</v>
      </c>
      <c r="F20" s="122" t="s">
        <v>65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5"/>
    </row>
    <row r="21" spans="1:24" ht="21" x14ac:dyDescent="0.45">
      <c r="A21" s="96"/>
      <c r="B21" s="96"/>
      <c r="C21" s="122"/>
      <c r="D21" s="122" t="s">
        <v>92</v>
      </c>
      <c r="E21" s="122" t="s">
        <v>93</v>
      </c>
      <c r="F21" s="122" t="s">
        <v>65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5"/>
    </row>
    <row r="22" spans="1:24" ht="21" x14ac:dyDescent="0.45">
      <c r="A22" s="96"/>
      <c r="B22" s="96"/>
      <c r="C22" s="122"/>
      <c r="D22" s="122" t="s">
        <v>94</v>
      </c>
      <c r="E22" s="122" t="s">
        <v>95</v>
      </c>
      <c r="F22" s="122" t="s">
        <v>65</v>
      </c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5"/>
    </row>
    <row r="23" spans="1:24" ht="21" x14ac:dyDescent="0.45">
      <c r="A23" s="96"/>
      <c r="B23" s="182" t="s">
        <v>96</v>
      </c>
      <c r="C23" s="182"/>
      <c r="D23" s="122"/>
      <c r="E23" s="122"/>
      <c r="F23" s="122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5"/>
    </row>
    <row r="24" spans="1:24" ht="21" x14ac:dyDescent="0.45">
      <c r="A24" s="96"/>
      <c r="B24" s="176" t="s">
        <v>102</v>
      </c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96"/>
      <c r="O24" s="96"/>
      <c r="P24" s="96"/>
      <c r="Q24" s="96"/>
      <c r="R24" s="96"/>
      <c r="S24" s="96"/>
      <c r="T24" s="96"/>
      <c r="U24" s="96"/>
      <c r="V24" s="96"/>
      <c r="W24" s="5"/>
    </row>
    <row r="25" spans="1:24" ht="21" x14ac:dyDescent="0.45">
      <c r="A25" s="96"/>
      <c r="B25" s="176" t="s">
        <v>110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96"/>
      <c r="O25" s="96"/>
      <c r="P25" s="96"/>
      <c r="Q25" s="96"/>
      <c r="R25" s="96"/>
      <c r="S25" s="96"/>
      <c r="T25" s="96"/>
      <c r="U25" s="96"/>
      <c r="V25" s="96"/>
      <c r="W25" s="5"/>
    </row>
    <row r="26" spans="1:24" s="95" customFormat="1" ht="21" x14ac:dyDescent="0.45">
      <c r="A26" s="96"/>
      <c r="B26" s="96" t="s">
        <v>109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5"/>
    </row>
    <row r="27" spans="1:24" s="95" customFormat="1" ht="21" x14ac:dyDescent="0.45">
      <c r="A27" s="167" t="s">
        <v>115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4" s="95" customFormat="1" ht="21" x14ac:dyDescent="0.45">
      <c r="A28" s="167" t="s">
        <v>114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4" s="95" customFormat="1" ht="21" x14ac:dyDescent="0.45">
      <c r="A29" s="167" t="s">
        <v>108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4" s="95" customFormat="1" ht="21" x14ac:dyDescent="0.45">
      <c r="A30" s="167" t="s">
        <v>2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4" s="95" customFormat="1" ht="21" x14ac:dyDescent="0.45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4" s="95" customFormat="1" ht="21" x14ac:dyDescent="0.45">
      <c r="A32" s="168" t="s">
        <v>60</v>
      </c>
      <c r="B32" s="170" t="s">
        <v>0</v>
      </c>
      <c r="C32" s="172" t="s">
        <v>61</v>
      </c>
      <c r="D32" s="97" t="s">
        <v>62</v>
      </c>
      <c r="E32" s="97" t="s">
        <v>63</v>
      </c>
      <c r="F32" s="97" t="s">
        <v>64</v>
      </c>
      <c r="G32" s="97" t="s">
        <v>65</v>
      </c>
      <c r="H32" s="97" t="s">
        <v>66</v>
      </c>
      <c r="I32" s="174" t="s">
        <v>67</v>
      </c>
      <c r="J32" s="175"/>
      <c r="K32" s="98" t="s">
        <v>63</v>
      </c>
      <c r="L32" s="97" t="s">
        <v>63</v>
      </c>
      <c r="M32" s="99" t="s">
        <v>22</v>
      </c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4" s="95" customFormat="1" ht="21" x14ac:dyDescent="0.45">
      <c r="A33" s="169"/>
      <c r="B33" s="171"/>
      <c r="C33" s="173"/>
      <c r="D33" s="100" t="s">
        <v>68</v>
      </c>
      <c r="E33" s="100" t="s">
        <v>69</v>
      </c>
      <c r="F33" s="100" t="s">
        <v>70</v>
      </c>
      <c r="G33" s="100" t="s">
        <v>70</v>
      </c>
      <c r="H33" s="100" t="s">
        <v>13</v>
      </c>
      <c r="I33" s="101" t="s">
        <v>13</v>
      </c>
      <c r="J33" s="102" t="s">
        <v>71</v>
      </c>
      <c r="K33" s="103" t="s">
        <v>72</v>
      </c>
      <c r="L33" s="100" t="s">
        <v>73</v>
      </c>
      <c r="M33" s="104" t="s">
        <v>74</v>
      </c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4" s="95" customFormat="1" ht="21" x14ac:dyDescent="0.45">
      <c r="A34" s="105">
        <v>1</v>
      </c>
      <c r="B34" s="106"/>
      <c r="C34" s="106" t="s">
        <v>111</v>
      </c>
      <c r="D34" s="102" t="s">
        <v>112</v>
      </c>
      <c r="E34" s="107">
        <v>9780</v>
      </c>
      <c r="F34" s="102" t="s">
        <v>79</v>
      </c>
      <c r="G34" s="108">
        <v>80.239999999999995</v>
      </c>
      <c r="H34" s="109">
        <v>3.5</v>
      </c>
      <c r="I34" s="110">
        <f t="shared" ref="I34" si="2">SUM(E34*H34/100)</f>
        <v>342.3</v>
      </c>
      <c r="J34" s="111">
        <v>350</v>
      </c>
      <c r="K34" s="112">
        <f t="shared" ref="K34" si="3">SUM(E34+J34)</f>
        <v>10130</v>
      </c>
      <c r="L34" s="125">
        <v>19550</v>
      </c>
      <c r="M34" s="114">
        <v>2000</v>
      </c>
      <c r="N34" s="5"/>
      <c r="O34" s="54" t="s">
        <v>23</v>
      </c>
      <c r="P34" s="37"/>
      <c r="Q34" s="54" t="s">
        <v>24</v>
      </c>
      <c r="R34" s="137" t="s">
        <v>27</v>
      </c>
      <c r="S34" s="137"/>
      <c r="T34" s="137"/>
      <c r="U34" s="137"/>
      <c r="V34" s="137"/>
      <c r="W34" s="137"/>
      <c r="X34" s="137"/>
    </row>
    <row r="35" spans="1:24" s="95" customFormat="1" ht="21" x14ac:dyDescent="0.45">
      <c r="A35" s="105"/>
      <c r="B35" s="106"/>
      <c r="C35" s="106"/>
      <c r="D35" s="102"/>
      <c r="E35" s="107"/>
      <c r="F35" s="102"/>
      <c r="G35" s="108"/>
      <c r="H35" s="109"/>
      <c r="I35" s="127"/>
      <c r="J35" s="128"/>
      <c r="K35" s="129"/>
      <c r="L35" s="113"/>
      <c r="M35" s="102"/>
      <c r="N35" s="5"/>
      <c r="O35" s="54" t="s">
        <v>23</v>
      </c>
      <c r="P35" s="56"/>
      <c r="Q35" s="54" t="s">
        <v>24</v>
      </c>
      <c r="R35" s="137" t="s">
        <v>119</v>
      </c>
      <c r="S35" s="137"/>
      <c r="T35" s="137"/>
      <c r="U35" s="137"/>
      <c r="V35" s="137"/>
      <c r="W35" s="137"/>
      <c r="X35" s="137"/>
    </row>
    <row r="36" spans="1:24" s="95" customFormat="1" ht="21" x14ac:dyDescent="0.45">
      <c r="A36" s="105"/>
      <c r="B36" s="106"/>
      <c r="C36" s="106"/>
      <c r="D36" s="102"/>
      <c r="E36" s="107"/>
      <c r="F36" s="102"/>
      <c r="G36" s="108"/>
      <c r="H36" s="109"/>
      <c r="I36" s="127"/>
      <c r="J36" s="128"/>
      <c r="K36" s="129"/>
      <c r="L36" s="113"/>
      <c r="M36" s="130"/>
      <c r="N36" s="5"/>
      <c r="O36" s="54" t="s">
        <v>23</v>
      </c>
      <c r="P36" s="39"/>
      <c r="Q36" s="54" t="s">
        <v>24</v>
      </c>
      <c r="R36" s="137" t="s">
        <v>30</v>
      </c>
      <c r="S36" s="137"/>
      <c r="T36" s="137"/>
      <c r="U36" s="137"/>
      <c r="V36" s="137"/>
      <c r="W36" s="137"/>
      <c r="X36" s="137"/>
    </row>
    <row r="37" spans="1:24" s="95" customFormat="1" ht="21" x14ac:dyDescent="0.45">
      <c r="A37" s="105"/>
      <c r="B37" s="106"/>
      <c r="C37" s="106"/>
      <c r="D37" s="102"/>
      <c r="E37" s="107"/>
      <c r="F37" s="102"/>
      <c r="G37" s="108"/>
      <c r="H37" s="109"/>
      <c r="I37" s="127"/>
      <c r="J37" s="128"/>
      <c r="K37" s="129"/>
      <c r="L37" s="113"/>
      <c r="M37" s="102"/>
      <c r="N37" s="5"/>
      <c r="O37" s="54" t="s">
        <v>23</v>
      </c>
      <c r="P37" s="42"/>
      <c r="Q37" s="54" t="s">
        <v>24</v>
      </c>
      <c r="R37" s="137" t="s">
        <v>101</v>
      </c>
      <c r="S37" s="137"/>
      <c r="T37" s="137"/>
      <c r="U37" s="137"/>
      <c r="V37" s="137"/>
      <c r="W37" s="137"/>
      <c r="X37" s="137"/>
    </row>
    <row r="38" spans="1:24" s="95" customFormat="1" ht="21" x14ac:dyDescent="0.45">
      <c r="A38" s="177" t="s">
        <v>83</v>
      </c>
      <c r="B38" s="178"/>
      <c r="C38" s="178"/>
      <c r="D38" s="179"/>
      <c r="E38" s="116">
        <f>SUM(E34:E37)</f>
        <v>9780</v>
      </c>
      <c r="F38" s="117"/>
      <c r="G38" s="117"/>
      <c r="H38" s="180" t="s">
        <v>84</v>
      </c>
      <c r="I38" s="180"/>
      <c r="J38" s="112">
        <f>SUM(J34:J37)</f>
        <v>350</v>
      </c>
      <c r="K38" s="118"/>
      <c r="L38" s="118"/>
      <c r="M38" s="118"/>
      <c r="N38" s="5"/>
      <c r="O38" s="54" t="s">
        <v>23</v>
      </c>
      <c r="P38" s="126"/>
      <c r="Q38" s="122" t="s">
        <v>116</v>
      </c>
      <c r="R38" s="176" t="s">
        <v>117</v>
      </c>
      <c r="S38" s="176"/>
      <c r="T38" s="176"/>
      <c r="U38" s="176"/>
      <c r="V38" s="176"/>
      <c r="W38" s="176"/>
      <c r="X38" s="176"/>
    </row>
    <row r="39" spans="1:24" s="95" customFormat="1" ht="21" x14ac:dyDescent="0.45">
      <c r="A39" s="180" t="s">
        <v>85</v>
      </c>
      <c r="B39" s="180"/>
      <c r="C39" s="180"/>
      <c r="D39" s="180"/>
      <c r="E39" s="119">
        <f>SUM(E38*4/100)</f>
        <v>391.2</v>
      </c>
      <c r="F39" s="96"/>
      <c r="G39" s="96"/>
      <c r="H39" s="96"/>
      <c r="I39" s="96"/>
      <c r="J39" s="96"/>
      <c r="K39" s="96"/>
      <c r="L39" s="96"/>
      <c r="M39" s="96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4" s="95" customFormat="1" ht="21" x14ac:dyDescent="0.45">
      <c r="A40" s="181" t="s">
        <v>84</v>
      </c>
      <c r="B40" s="181"/>
      <c r="C40" s="181"/>
      <c r="D40" s="181"/>
      <c r="E40" s="116">
        <f>SUM(J38)</f>
        <v>350</v>
      </c>
      <c r="F40" s="96"/>
      <c r="G40" s="96"/>
      <c r="H40" s="96"/>
      <c r="I40" s="96"/>
      <c r="J40" s="96"/>
      <c r="K40" s="96"/>
      <c r="L40" s="96"/>
      <c r="M40" s="96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4" s="95" customFormat="1" ht="21" x14ac:dyDescent="0.45">
      <c r="A41" s="180" t="s">
        <v>86</v>
      </c>
      <c r="B41" s="180"/>
      <c r="C41" s="180"/>
      <c r="D41" s="180"/>
      <c r="E41" s="120">
        <f>SUM(E39-E40)</f>
        <v>41.199999999999989</v>
      </c>
      <c r="F41" s="96"/>
      <c r="G41" s="96"/>
      <c r="H41" s="96"/>
      <c r="I41" s="96"/>
      <c r="J41" s="96"/>
      <c r="K41" s="96"/>
      <c r="L41" s="96"/>
      <c r="M41" s="96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4" s="95" customFormat="1" ht="21" x14ac:dyDescent="0.45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4" s="95" customFormat="1" ht="21" x14ac:dyDescent="0.45">
      <c r="A43" s="96"/>
      <c r="B43" s="121" t="s">
        <v>22</v>
      </c>
      <c r="C43" s="115" t="s">
        <v>87</v>
      </c>
      <c r="D43" s="122" t="s">
        <v>88</v>
      </c>
      <c r="E43" s="122" t="s">
        <v>89</v>
      </c>
      <c r="F43" s="122" t="s">
        <v>65</v>
      </c>
      <c r="G43" s="96"/>
      <c r="H43" s="96"/>
      <c r="I43" s="96"/>
      <c r="J43" s="122" t="s">
        <v>63</v>
      </c>
      <c r="K43" s="131">
        <f>SUM(K34)</f>
        <v>10130</v>
      </c>
      <c r="L43" s="96"/>
      <c r="M43" s="96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4" s="95" customFormat="1" ht="21.75" thickBot="1" x14ac:dyDescent="0.5">
      <c r="A44" s="96"/>
      <c r="B44" s="96"/>
      <c r="C44" s="122"/>
      <c r="D44" s="122" t="s">
        <v>76</v>
      </c>
      <c r="E44" s="122" t="s">
        <v>90</v>
      </c>
      <c r="F44" s="122" t="s">
        <v>65</v>
      </c>
      <c r="G44" s="96"/>
      <c r="H44" s="96"/>
      <c r="I44" s="96"/>
      <c r="J44" s="122" t="s">
        <v>113</v>
      </c>
      <c r="K44" s="132">
        <f>SUM(K43*12)</f>
        <v>121560</v>
      </c>
      <c r="L44" s="96"/>
      <c r="M44" s="96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4" s="95" customFormat="1" ht="21.75" thickTop="1" x14ac:dyDescent="0.45">
      <c r="A45" s="96"/>
      <c r="B45" s="96"/>
      <c r="C45" s="122"/>
      <c r="D45" s="122" t="s">
        <v>79</v>
      </c>
      <c r="E45" s="122" t="s">
        <v>91</v>
      </c>
      <c r="F45" s="122" t="s">
        <v>65</v>
      </c>
      <c r="G45" s="96"/>
      <c r="H45" s="96"/>
      <c r="I45" s="96"/>
      <c r="J45" s="96"/>
      <c r="K45" s="96"/>
      <c r="L45" s="96"/>
      <c r="M45" s="96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4" s="95" customFormat="1" ht="21" x14ac:dyDescent="0.45">
      <c r="A46" s="96"/>
      <c r="B46" s="96"/>
      <c r="C46" s="122"/>
      <c r="D46" s="122" t="s">
        <v>92</v>
      </c>
      <c r="E46" s="122" t="s">
        <v>93</v>
      </c>
      <c r="F46" s="122" t="s">
        <v>65</v>
      </c>
      <c r="G46" s="96"/>
      <c r="H46" s="96"/>
      <c r="I46" s="96"/>
      <c r="J46" s="96"/>
      <c r="K46" s="96"/>
      <c r="L46" s="96"/>
      <c r="M46" s="96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4" s="95" customFormat="1" ht="21" x14ac:dyDescent="0.45">
      <c r="A47" s="96"/>
      <c r="B47" s="96"/>
      <c r="C47" s="122"/>
      <c r="D47" s="122" t="s">
        <v>94</v>
      </c>
      <c r="E47" s="122" t="s">
        <v>95</v>
      </c>
      <c r="F47" s="122" t="s">
        <v>65</v>
      </c>
      <c r="G47" s="96"/>
      <c r="H47" s="96"/>
      <c r="I47" s="96"/>
      <c r="J47" s="96"/>
      <c r="K47" s="96"/>
      <c r="L47" s="96"/>
      <c r="M47" s="96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4" s="95" customFormat="1" ht="21" x14ac:dyDescent="0.45">
      <c r="A48" s="96"/>
      <c r="B48" s="182" t="s">
        <v>96</v>
      </c>
      <c r="C48" s="182"/>
      <c r="D48" s="122"/>
      <c r="E48" s="122"/>
      <c r="F48" s="122"/>
      <c r="G48" s="96"/>
      <c r="H48" s="96"/>
      <c r="I48" s="96"/>
      <c r="J48" s="96"/>
      <c r="K48" s="96"/>
      <c r="L48" s="96"/>
      <c r="M48" s="96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95" customFormat="1" ht="21" x14ac:dyDescent="0.45">
      <c r="A49" s="96"/>
      <c r="B49" s="176" t="s">
        <v>102</v>
      </c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s="95" customFormat="1" ht="21" x14ac:dyDescent="0.45">
      <c r="A50" s="96"/>
      <c r="B50" s="176" t="s">
        <v>110</v>
      </c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s="95" customFormat="1" ht="21" x14ac:dyDescent="0.45">
      <c r="A51" s="96"/>
      <c r="B51" s="96" t="s">
        <v>109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s="95" customFormat="1" ht="2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s="95" customFormat="1" ht="2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s="95" customFormat="1" ht="21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s="95" customFormat="1" ht="21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s="95" customFormat="1" ht="21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s="95" customFormat="1" ht="21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s="95" customFormat="1" ht="21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s="95" customFormat="1" ht="21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s="95" customFormat="1" ht="21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s="95" customFormat="1" ht="21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s="95" customFormat="1" ht="21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s="95" customFormat="1" ht="21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s="95" customFormat="1" ht="21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s="95" customFormat="1" ht="2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s="95" customFormat="1" ht="2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s="95" customFormat="1" ht="2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95" customFormat="1" ht="21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95" customFormat="1" ht="2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95" customFormat="1" ht="2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95" customFormat="1" ht="2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95" customFormat="1" ht="2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95" customFormat="1" ht="2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95" customFormat="1" ht="2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95" customFormat="1" ht="21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s="95" customFormat="1" ht="21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s="95" customFormat="1" ht="21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s="95" customFormat="1" ht="21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s="95" customFormat="1" ht="21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s="95" customFormat="1" ht="21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s="95" customFormat="1" ht="21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s="95" customFormat="1" ht="21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s="95" customFormat="1" ht="21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s="95" customFormat="1" ht="21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s="95" customFormat="1" ht="21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s="95" customFormat="1" ht="21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s="95" customFormat="1" ht="21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s="95" customFormat="1" ht="21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s="95" customFormat="1" ht="21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s="95" customFormat="1" ht="21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s="95" customFormat="1" ht="21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s="95" customFormat="1" ht="21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s="95" customFormat="1" ht="21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s="95" customFormat="1" ht="2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s="95" customFormat="1" ht="2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s="95" customFormat="1" ht="2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s="95" customFormat="1" ht="2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s="95" customFormat="1" ht="2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s="95" customFormat="1" ht="2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s="95" customFormat="1" ht="21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s="95" customFormat="1" ht="18.75" x14ac:dyDescent="0.3"/>
    <row r="102" spans="1:23" s="95" customFormat="1" ht="18.75" x14ac:dyDescent="0.3"/>
    <row r="103" spans="1:23" s="95" customFormat="1" ht="18.75" x14ac:dyDescent="0.3"/>
    <row r="104" spans="1:23" s="95" customFormat="1" ht="18.75" x14ac:dyDescent="0.3"/>
    <row r="105" spans="1:23" s="95" customFormat="1" ht="18.75" x14ac:dyDescent="0.3"/>
    <row r="106" spans="1:23" s="95" customFormat="1" ht="18.75" x14ac:dyDescent="0.3"/>
    <row r="107" spans="1:23" s="95" customFormat="1" ht="18.75" x14ac:dyDescent="0.3"/>
    <row r="108" spans="1:23" s="95" customFormat="1" ht="18.75" x14ac:dyDescent="0.3"/>
    <row r="109" spans="1:23" s="95" customFormat="1" ht="18.75" x14ac:dyDescent="0.3"/>
    <row r="110" spans="1:23" s="95" customFormat="1" ht="18.75" x14ac:dyDescent="0.3"/>
    <row r="111" spans="1:23" s="95" customFormat="1" ht="18.75" x14ac:dyDescent="0.3"/>
    <row r="112" spans="1:23" s="95" customFormat="1" ht="18.75" x14ac:dyDescent="0.3"/>
    <row r="113" s="95" customFormat="1" ht="18.75" x14ac:dyDescent="0.3"/>
    <row r="114" s="95" customFormat="1" ht="18.75" x14ac:dyDescent="0.3"/>
    <row r="115" s="95" customFormat="1" ht="18.75" x14ac:dyDescent="0.3"/>
    <row r="116" s="95" customFormat="1" ht="18.75" x14ac:dyDescent="0.3"/>
    <row r="117" s="95" customFormat="1" ht="18.75" x14ac:dyDescent="0.3"/>
    <row r="118" s="95" customFormat="1" ht="18.75" x14ac:dyDescent="0.3"/>
    <row r="119" s="95" customFormat="1" ht="18.75" x14ac:dyDescent="0.3"/>
    <row r="120" s="95" customFormat="1" ht="18.75" x14ac:dyDescent="0.3"/>
    <row r="121" s="95" customFormat="1" ht="18.75" x14ac:dyDescent="0.3"/>
    <row r="122" s="95" customFormat="1" ht="18.75" x14ac:dyDescent="0.3"/>
    <row r="123" s="95" customFormat="1" ht="18.75" x14ac:dyDescent="0.3"/>
    <row r="124" s="95" customFormat="1" ht="18.75" x14ac:dyDescent="0.3"/>
    <row r="125" s="95" customFormat="1" ht="18.75" x14ac:dyDescent="0.3"/>
    <row r="126" s="95" customFormat="1" ht="18.75" x14ac:dyDescent="0.3"/>
    <row r="127" s="95" customFormat="1" ht="18.75" x14ac:dyDescent="0.3"/>
    <row r="128" s="95" customFormat="1" ht="18.75" x14ac:dyDescent="0.3"/>
    <row r="129" s="95" customFormat="1" ht="18.75" x14ac:dyDescent="0.3"/>
    <row r="130" s="95" customFormat="1" ht="18.75" x14ac:dyDescent="0.3"/>
    <row r="131" s="95" customFormat="1" ht="18.75" x14ac:dyDescent="0.3"/>
    <row r="132" s="95" customFormat="1" ht="18.75" x14ac:dyDescent="0.3"/>
    <row r="133" s="95" customFormat="1" ht="18.75" x14ac:dyDescent="0.3"/>
    <row r="134" s="95" customFormat="1" ht="18.75" x14ac:dyDescent="0.3"/>
    <row r="135" s="95" customFormat="1" ht="18.75" x14ac:dyDescent="0.3"/>
    <row r="136" s="95" customFormat="1" ht="18.75" x14ac:dyDescent="0.3"/>
    <row r="137" s="95" customFormat="1" ht="18.75" x14ac:dyDescent="0.3"/>
    <row r="138" s="95" customFormat="1" ht="18.75" x14ac:dyDescent="0.3"/>
    <row r="139" s="95" customFormat="1" ht="18.75" x14ac:dyDescent="0.3"/>
    <row r="140" s="95" customFormat="1" ht="18.75" x14ac:dyDescent="0.3"/>
    <row r="141" s="95" customFormat="1" ht="18.75" x14ac:dyDescent="0.3"/>
    <row r="142" s="95" customFormat="1" ht="18.75" x14ac:dyDescent="0.3"/>
    <row r="143" s="95" customFormat="1" ht="18.75" x14ac:dyDescent="0.3"/>
    <row r="144" s="95" customFormat="1" ht="18.75" x14ac:dyDescent="0.3"/>
    <row r="145" s="95" customFormat="1" ht="18.75" x14ac:dyDescent="0.3"/>
    <row r="146" s="95" customFormat="1" ht="18.75" x14ac:dyDescent="0.3"/>
    <row r="147" s="95" customFormat="1" ht="18.75" x14ac:dyDescent="0.3"/>
    <row r="148" s="95" customFormat="1" ht="18.75" x14ac:dyDescent="0.3"/>
    <row r="149" s="95" customFormat="1" ht="18.75" x14ac:dyDescent="0.3"/>
    <row r="150" s="95" customFormat="1" ht="18.75" x14ac:dyDescent="0.3"/>
    <row r="151" s="95" customFormat="1" ht="18.75" x14ac:dyDescent="0.3"/>
    <row r="152" s="95" customFormat="1" ht="18.75" x14ac:dyDescent="0.3"/>
    <row r="153" s="95" customFormat="1" ht="18.75" x14ac:dyDescent="0.3"/>
    <row r="154" s="95" customFormat="1" ht="18.75" x14ac:dyDescent="0.3"/>
    <row r="155" s="95" customFormat="1" ht="18.75" x14ac:dyDescent="0.3"/>
    <row r="156" s="95" customFormat="1" ht="18.75" x14ac:dyDescent="0.3"/>
    <row r="157" s="95" customFormat="1" ht="18.75" x14ac:dyDescent="0.3"/>
    <row r="158" s="95" customFormat="1" ht="18.75" x14ac:dyDescent="0.3"/>
    <row r="159" s="95" customFormat="1" ht="18.75" x14ac:dyDescent="0.3"/>
    <row r="160" s="95" customFormat="1" ht="18.75" x14ac:dyDescent="0.3"/>
    <row r="161" s="95" customFormat="1" ht="18.75" x14ac:dyDescent="0.3"/>
    <row r="162" s="95" customFormat="1" ht="18.75" x14ac:dyDescent="0.3"/>
    <row r="163" s="95" customFormat="1" ht="18.75" x14ac:dyDescent="0.3"/>
    <row r="164" s="95" customFormat="1" ht="18.75" x14ac:dyDescent="0.3"/>
    <row r="165" s="95" customFormat="1" ht="18.75" x14ac:dyDescent="0.3"/>
    <row r="166" s="95" customFormat="1" ht="18.75" x14ac:dyDescent="0.3"/>
    <row r="167" s="95" customFormat="1" ht="18.75" x14ac:dyDescent="0.3"/>
    <row r="168" s="95" customFormat="1" ht="18.75" x14ac:dyDescent="0.3"/>
    <row r="169" s="95" customFormat="1" ht="18.75" x14ac:dyDescent="0.3"/>
    <row r="170" s="95" customFormat="1" ht="18.75" x14ac:dyDescent="0.3"/>
    <row r="171" s="95" customFormat="1" ht="18.75" x14ac:dyDescent="0.3"/>
    <row r="172" s="95" customFormat="1" ht="18.75" x14ac:dyDescent="0.3"/>
    <row r="173" s="95" customFormat="1" ht="18.75" x14ac:dyDescent="0.3"/>
    <row r="174" s="95" customFormat="1" ht="18.75" x14ac:dyDescent="0.3"/>
    <row r="175" s="95" customFormat="1" ht="18.75" x14ac:dyDescent="0.3"/>
    <row r="176" s="95" customFormat="1" ht="18.75" x14ac:dyDescent="0.3"/>
    <row r="177" s="95" customFormat="1" ht="18.75" x14ac:dyDescent="0.3"/>
    <row r="178" s="95" customFormat="1" ht="18.75" x14ac:dyDescent="0.3"/>
    <row r="179" s="95" customFormat="1" ht="18.75" x14ac:dyDescent="0.3"/>
    <row r="180" s="95" customFormat="1" ht="18.75" x14ac:dyDescent="0.3"/>
    <row r="181" s="95" customFormat="1" ht="18.75" x14ac:dyDescent="0.3"/>
    <row r="182" s="95" customFormat="1" ht="18.75" x14ac:dyDescent="0.3"/>
    <row r="183" s="95" customFormat="1" ht="18.75" x14ac:dyDescent="0.3"/>
    <row r="184" s="95" customFormat="1" ht="18.75" x14ac:dyDescent="0.3"/>
    <row r="185" s="95" customFormat="1" ht="18.75" x14ac:dyDescent="0.3"/>
    <row r="186" s="95" customFormat="1" ht="18.75" x14ac:dyDescent="0.3"/>
    <row r="187" s="95" customFormat="1" ht="18.75" x14ac:dyDescent="0.3"/>
    <row r="188" s="95" customFormat="1" ht="18.75" x14ac:dyDescent="0.3"/>
    <row r="189" s="95" customFormat="1" ht="18.75" x14ac:dyDescent="0.3"/>
    <row r="190" s="95" customFormat="1" ht="18.75" x14ac:dyDescent="0.3"/>
    <row r="191" s="95" customFormat="1" ht="18.75" x14ac:dyDescent="0.3"/>
    <row r="192" s="95" customFormat="1" ht="18.75" x14ac:dyDescent="0.3"/>
    <row r="193" s="95" customFormat="1" ht="18.75" x14ac:dyDescent="0.3"/>
    <row r="194" s="95" customFormat="1" ht="18.75" x14ac:dyDescent="0.3"/>
    <row r="195" s="95" customFormat="1" ht="18.75" x14ac:dyDescent="0.3"/>
    <row r="196" s="95" customFormat="1" ht="18.75" x14ac:dyDescent="0.3"/>
    <row r="197" s="95" customFormat="1" ht="18.75" x14ac:dyDescent="0.3"/>
    <row r="198" s="95" customFormat="1" ht="18.75" x14ac:dyDescent="0.3"/>
    <row r="199" s="95" customFormat="1" ht="18.75" x14ac:dyDescent="0.3"/>
    <row r="200" s="95" customFormat="1" ht="18.75" x14ac:dyDescent="0.3"/>
    <row r="201" s="95" customFormat="1" ht="18.75" x14ac:dyDescent="0.3"/>
    <row r="202" s="95" customFormat="1" ht="18.75" x14ac:dyDescent="0.3"/>
    <row r="203" s="95" customFormat="1" ht="18.75" x14ac:dyDescent="0.3"/>
    <row r="204" s="95" customFormat="1" ht="18.75" x14ac:dyDescent="0.3"/>
    <row r="205" s="95" customFormat="1" ht="18.75" x14ac:dyDescent="0.3"/>
    <row r="206" s="95" customFormat="1" ht="18.75" x14ac:dyDescent="0.3"/>
    <row r="207" s="95" customFormat="1" ht="18.75" x14ac:dyDescent="0.3"/>
    <row r="208" s="95" customFormat="1" ht="18.75" x14ac:dyDescent="0.3"/>
    <row r="209" s="95" customFormat="1" ht="18.75" x14ac:dyDescent="0.3"/>
    <row r="210" s="95" customFormat="1" ht="18.75" x14ac:dyDescent="0.3"/>
    <row r="211" s="95" customFormat="1" ht="18.75" x14ac:dyDescent="0.3"/>
    <row r="212" s="95" customFormat="1" ht="18.75" x14ac:dyDescent="0.3"/>
    <row r="213" s="95" customFormat="1" ht="18.75" x14ac:dyDescent="0.3"/>
    <row r="214" s="95" customFormat="1" ht="18.75" x14ac:dyDescent="0.3"/>
    <row r="215" s="95" customFormat="1" ht="18.75" x14ac:dyDescent="0.3"/>
    <row r="216" s="95" customFormat="1" ht="18.75" x14ac:dyDescent="0.3"/>
    <row r="217" s="95" customFormat="1" ht="18.75" x14ac:dyDescent="0.3"/>
    <row r="218" s="95" customFormat="1" ht="18.75" x14ac:dyDescent="0.3"/>
    <row r="219" s="95" customFormat="1" ht="18.75" x14ac:dyDescent="0.3"/>
    <row r="220" s="95" customFormat="1" ht="18.75" x14ac:dyDescent="0.3"/>
    <row r="221" s="95" customFormat="1" ht="18.75" x14ac:dyDescent="0.3"/>
    <row r="222" s="95" customFormat="1" ht="18.75" x14ac:dyDescent="0.3"/>
    <row r="223" s="95" customFormat="1" ht="18.75" x14ac:dyDescent="0.3"/>
    <row r="224" s="95" customFormat="1" ht="18.75" x14ac:dyDescent="0.3"/>
    <row r="225" s="95" customFormat="1" ht="18.75" x14ac:dyDescent="0.3"/>
    <row r="226" s="95" customFormat="1" ht="18.75" x14ac:dyDescent="0.3"/>
    <row r="227" s="95" customFormat="1" ht="18.75" x14ac:dyDescent="0.3"/>
    <row r="228" s="95" customFormat="1" ht="18.75" x14ac:dyDescent="0.3"/>
    <row r="229" s="95" customFormat="1" ht="18.75" x14ac:dyDescent="0.3"/>
    <row r="230" s="95" customFormat="1" ht="18.75" x14ac:dyDescent="0.3"/>
    <row r="231" s="95" customFormat="1" ht="18.75" x14ac:dyDescent="0.3"/>
    <row r="232" s="95" customFormat="1" ht="18.75" x14ac:dyDescent="0.3"/>
    <row r="233" s="95" customFormat="1" ht="18.75" x14ac:dyDescent="0.3"/>
    <row r="234" s="95" customFormat="1" ht="18.75" x14ac:dyDescent="0.3"/>
    <row r="235" s="95" customFormat="1" ht="18.75" x14ac:dyDescent="0.3"/>
    <row r="236" s="95" customFormat="1" ht="18.75" x14ac:dyDescent="0.3"/>
    <row r="237" s="95" customFormat="1" ht="18.75" x14ac:dyDescent="0.3"/>
    <row r="238" s="95" customFormat="1" ht="18.75" x14ac:dyDescent="0.3"/>
    <row r="239" s="95" customFormat="1" ht="18.75" x14ac:dyDescent="0.3"/>
    <row r="240" s="95" customFormat="1" ht="18.75" x14ac:dyDescent="0.3"/>
    <row r="241" s="95" customFormat="1" ht="18.75" x14ac:dyDescent="0.3"/>
    <row r="242" s="95" customFormat="1" ht="18.75" x14ac:dyDescent="0.3"/>
    <row r="243" s="95" customFormat="1" ht="18.75" x14ac:dyDescent="0.3"/>
    <row r="244" s="95" customFormat="1" ht="18.75" x14ac:dyDescent="0.3"/>
    <row r="245" s="95" customFormat="1" ht="18.75" x14ac:dyDescent="0.3"/>
    <row r="246" s="95" customFormat="1" ht="18.75" x14ac:dyDescent="0.3"/>
    <row r="247" s="95" customFormat="1" ht="18.75" x14ac:dyDescent="0.3"/>
    <row r="248" s="95" customFormat="1" ht="18.75" x14ac:dyDescent="0.3"/>
    <row r="249" s="95" customFormat="1" ht="18.75" x14ac:dyDescent="0.3"/>
    <row r="250" s="95" customFormat="1" ht="18.75" x14ac:dyDescent="0.3"/>
    <row r="251" s="95" customFormat="1" ht="18.75" x14ac:dyDescent="0.3"/>
    <row r="252" s="95" customFormat="1" ht="18.75" x14ac:dyDescent="0.3"/>
    <row r="253" s="95" customFormat="1" ht="18.75" x14ac:dyDescent="0.3"/>
    <row r="254" s="95" customFormat="1" ht="18.75" x14ac:dyDescent="0.3"/>
    <row r="255" s="95" customFormat="1" ht="18.75" x14ac:dyDescent="0.3"/>
    <row r="256" s="95" customFormat="1" ht="18.75" x14ac:dyDescent="0.3"/>
    <row r="257" s="95" customFormat="1" ht="18.75" x14ac:dyDescent="0.3"/>
    <row r="258" s="95" customFormat="1" ht="18.75" x14ac:dyDescent="0.3"/>
    <row r="259" s="95" customFormat="1" ht="18.75" x14ac:dyDescent="0.3"/>
    <row r="260" s="95" customFormat="1" ht="18.75" x14ac:dyDescent="0.3"/>
    <row r="261" s="95" customFormat="1" ht="18.75" x14ac:dyDescent="0.3"/>
    <row r="262" s="95" customFormat="1" ht="18.75" x14ac:dyDescent="0.3"/>
    <row r="263" s="95" customFormat="1" ht="18.75" x14ac:dyDescent="0.3"/>
    <row r="264" s="95" customFormat="1" ht="18.75" x14ac:dyDescent="0.3"/>
    <row r="265" s="95" customFormat="1" ht="18.75" x14ac:dyDescent="0.3"/>
    <row r="266" s="95" customFormat="1" ht="18.75" x14ac:dyDescent="0.3"/>
    <row r="267" s="95" customFormat="1" ht="18.75" x14ac:dyDescent="0.3"/>
    <row r="268" s="95" customFormat="1" ht="18.75" x14ac:dyDescent="0.3"/>
    <row r="269" s="95" customFormat="1" ht="18.75" x14ac:dyDescent="0.3"/>
    <row r="270" s="95" customFormat="1" ht="18.75" x14ac:dyDescent="0.3"/>
    <row r="271" s="95" customFormat="1" ht="18.75" x14ac:dyDescent="0.3"/>
    <row r="272" s="95" customFormat="1" ht="18.75" x14ac:dyDescent="0.3"/>
    <row r="273" s="95" customFormat="1" ht="18.75" x14ac:dyDescent="0.3"/>
    <row r="274" s="95" customFormat="1" ht="18.75" x14ac:dyDescent="0.3"/>
    <row r="275" s="95" customFormat="1" ht="18.75" x14ac:dyDescent="0.3"/>
    <row r="276" s="95" customFormat="1" ht="18.75" x14ac:dyDescent="0.3"/>
    <row r="277" s="95" customFormat="1" ht="18.75" x14ac:dyDescent="0.3"/>
    <row r="278" s="95" customFormat="1" ht="18.75" x14ac:dyDescent="0.3"/>
    <row r="279" s="95" customFormat="1" ht="18.75" x14ac:dyDescent="0.3"/>
    <row r="280" s="95" customFormat="1" ht="18.75" x14ac:dyDescent="0.3"/>
    <row r="281" s="95" customFormat="1" ht="18.75" x14ac:dyDescent="0.3"/>
    <row r="282" s="95" customFormat="1" ht="18.75" x14ac:dyDescent="0.3"/>
    <row r="283" s="95" customFormat="1" ht="18.75" x14ac:dyDescent="0.3"/>
    <row r="284" s="95" customFormat="1" ht="18.75" x14ac:dyDescent="0.3"/>
    <row r="285" s="95" customFormat="1" ht="18.75" x14ac:dyDescent="0.3"/>
    <row r="286" s="95" customFormat="1" ht="18.75" x14ac:dyDescent="0.3"/>
    <row r="287" s="95" customFormat="1" ht="18.75" x14ac:dyDescent="0.3"/>
    <row r="288" s="95" customFormat="1" ht="18.75" x14ac:dyDescent="0.3"/>
    <row r="289" s="95" customFormat="1" ht="18.75" x14ac:dyDescent="0.3"/>
    <row r="290" s="95" customFormat="1" ht="18.75" x14ac:dyDescent="0.3"/>
    <row r="291" s="95" customFormat="1" ht="18.75" x14ac:dyDescent="0.3"/>
    <row r="292" s="95" customFormat="1" ht="18.75" x14ac:dyDescent="0.3"/>
    <row r="293" s="95" customFormat="1" ht="18.75" x14ac:dyDescent="0.3"/>
    <row r="294" s="95" customFormat="1" ht="18.75" x14ac:dyDescent="0.3"/>
    <row r="295" s="95" customFormat="1" ht="18.75" x14ac:dyDescent="0.3"/>
    <row r="296" s="95" customFormat="1" ht="18.75" x14ac:dyDescent="0.3"/>
    <row r="297" s="95" customFormat="1" ht="18.75" x14ac:dyDescent="0.3"/>
    <row r="298" s="95" customFormat="1" ht="18.75" x14ac:dyDescent="0.3"/>
    <row r="299" s="95" customFormat="1" ht="18.75" x14ac:dyDescent="0.3"/>
    <row r="300" s="95" customFormat="1" ht="18.75" x14ac:dyDescent="0.3"/>
    <row r="301" s="95" customFormat="1" ht="18.75" x14ac:dyDescent="0.3"/>
    <row r="302" s="95" customFormat="1" ht="18.75" x14ac:dyDescent="0.3"/>
    <row r="303" s="95" customFormat="1" ht="18.75" x14ac:dyDescent="0.3"/>
    <row r="304" s="95" customFormat="1" ht="18.75" x14ac:dyDescent="0.3"/>
    <row r="305" s="95" customFormat="1" ht="18.75" x14ac:dyDescent="0.3"/>
    <row r="306" s="95" customFormat="1" ht="18.75" x14ac:dyDescent="0.3"/>
    <row r="307" s="95" customFormat="1" ht="18.75" x14ac:dyDescent="0.3"/>
    <row r="308" s="95" customFormat="1" ht="18.75" x14ac:dyDescent="0.3"/>
    <row r="309" s="95" customFormat="1" ht="18.75" x14ac:dyDescent="0.3"/>
    <row r="310" s="95" customFormat="1" ht="18.75" x14ac:dyDescent="0.3"/>
    <row r="311" s="95" customFormat="1" ht="18.75" x14ac:dyDescent="0.3"/>
  </sheetData>
  <mergeCells count="42">
    <mergeCell ref="R38:X38"/>
    <mergeCell ref="R37:X37"/>
    <mergeCell ref="R36:X36"/>
    <mergeCell ref="R35:X35"/>
    <mergeCell ref="R34:X34"/>
    <mergeCell ref="B48:C48"/>
    <mergeCell ref="B49:M49"/>
    <mergeCell ref="B50:M50"/>
    <mergeCell ref="A29:M29"/>
    <mergeCell ref="A38:D38"/>
    <mergeCell ref="H38:I38"/>
    <mergeCell ref="A39:D39"/>
    <mergeCell ref="A40:D40"/>
    <mergeCell ref="A41:D41"/>
    <mergeCell ref="A27:M27"/>
    <mergeCell ref="A30:M30"/>
    <mergeCell ref="A32:A33"/>
    <mergeCell ref="B32:B33"/>
    <mergeCell ref="C32:C33"/>
    <mergeCell ref="I32:J32"/>
    <mergeCell ref="A28:M28"/>
    <mergeCell ref="B25:M25"/>
    <mergeCell ref="A3:M3"/>
    <mergeCell ref="R7:X7"/>
    <mergeCell ref="R8:X8"/>
    <mergeCell ref="R9:X9"/>
    <mergeCell ref="R10:X10"/>
    <mergeCell ref="A13:D13"/>
    <mergeCell ref="H13:I13"/>
    <mergeCell ref="A14:D14"/>
    <mergeCell ref="A15:D15"/>
    <mergeCell ref="A16:D16"/>
    <mergeCell ref="B23:C23"/>
    <mergeCell ref="B24:M24"/>
    <mergeCell ref="R11:X11"/>
    <mergeCell ref="H16:M16"/>
    <mergeCell ref="A1:M1"/>
    <mergeCell ref="A2:M2"/>
    <mergeCell ref="A5:A6"/>
    <mergeCell ref="B5:B6"/>
    <mergeCell ref="C5:C6"/>
    <mergeCell ref="I5:J5"/>
  </mergeCells>
  <pageMargins left="0.43307086614173229" right="0.39370078740157483" top="0.55118110236220474" bottom="0.47244094488188981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พนักงานส่วนตำบล</vt:lpstr>
      <vt:lpstr>ครู</vt:lpstr>
      <vt:lpstr>พนักงานจ้าง</vt:lpstr>
    </vt:vector>
  </TitlesOfParts>
  <Company>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</dc:creator>
  <cp:lastModifiedBy>Windows User</cp:lastModifiedBy>
  <cp:lastPrinted>2015-09-23T03:09:33Z</cp:lastPrinted>
  <dcterms:created xsi:type="dcterms:W3CDTF">2007-01-04T03:08:47Z</dcterms:created>
  <dcterms:modified xsi:type="dcterms:W3CDTF">2015-09-23T03:54:16Z</dcterms:modified>
</cp:coreProperties>
</file>