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ข้อมูลเลื่อนค่าตอบแทน" sheetId="1" r:id="rId1"/>
    <sheet name="ข้อมูลหลัก" sheetId="3" r:id="rId2"/>
    <sheet name="ข้อมูล%การเลื่อน" sheetId="2" r:id="rId3"/>
  </sheets>
  <calcPr calcId="144525"/>
</workbook>
</file>

<file path=xl/calcChain.xml><?xml version="1.0" encoding="utf-8"?>
<calcChain xmlns="http://schemas.openxmlformats.org/spreadsheetml/2006/main">
  <c r="E42" i="2" l="1"/>
  <c r="G37" i="2"/>
  <c r="E43" i="2" s="1"/>
  <c r="F37" i="2"/>
  <c r="E40" i="2" s="1"/>
  <c r="E48" i="3"/>
  <c r="D51" i="3"/>
  <c r="D16" i="3"/>
  <c r="D53" i="3"/>
  <c r="D48" i="3"/>
  <c r="E46" i="3"/>
  <c r="E43" i="3"/>
  <c r="J25" i="1"/>
  <c r="E27" i="1" s="1"/>
  <c r="E25" i="1"/>
  <c r="E26" i="1" s="1"/>
  <c r="E28" i="1" s="1"/>
  <c r="K24" i="1"/>
  <c r="K23" i="1"/>
  <c r="I23" i="1"/>
  <c r="E44" i="2" l="1"/>
  <c r="D54" i="3"/>
  <c r="D55" i="3"/>
  <c r="D18" i="3"/>
  <c r="E8" i="3"/>
  <c r="E11" i="3"/>
  <c r="D13" i="3"/>
  <c r="E18" i="2"/>
  <c r="G13" i="2"/>
  <c r="E19" i="2" s="1"/>
  <c r="F13" i="2"/>
  <c r="E16" i="2" s="1"/>
  <c r="J11" i="1"/>
  <c r="E13" i="1" s="1"/>
  <c r="K10" i="1"/>
  <c r="K9" i="1"/>
  <c r="K8" i="1"/>
  <c r="K7" i="1"/>
  <c r="K6" i="1"/>
  <c r="I9" i="1"/>
  <c r="I8" i="1"/>
  <c r="E11" i="1"/>
  <c r="E12" i="1" s="1"/>
  <c r="E20" i="2" l="1"/>
  <c r="E14" i="1"/>
  <c r="E13" i="3"/>
  <c r="D19" i="3" s="1"/>
  <c r="D20" i="3" s="1"/>
</calcChain>
</file>

<file path=xl/sharedStrings.xml><?xml version="1.0" encoding="utf-8"?>
<sst xmlns="http://schemas.openxmlformats.org/spreadsheetml/2006/main" count="263" uniqueCount="84">
  <si>
    <t>ที่</t>
  </si>
  <si>
    <t>ตำแหน่ง</t>
  </si>
  <si>
    <t>การศึกษา</t>
  </si>
  <si>
    <t>ค่าตอบแทน</t>
  </si>
  <si>
    <t>ปัจจุบัน</t>
  </si>
  <si>
    <t>คะแนน</t>
  </si>
  <si>
    <t>ประเมิน</t>
  </si>
  <si>
    <t>ร้อยละ</t>
  </si>
  <si>
    <t>ที่ได้เลื่อน</t>
  </si>
  <si>
    <t>จำนวนเงิน</t>
  </si>
  <si>
    <t>ปัดเศษ</t>
  </si>
  <si>
    <t>ระดับการ</t>
  </si>
  <si>
    <t>ที่ได้รับจริง</t>
  </si>
  <si>
    <t>หมายเหตุ</t>
  </si>
  <si>
    <t>เต็มขั้น</t>
  </si>
  <si>
    <t>ผช.พจง.พช.</t>
  </si>
  <si>
    <t>ผช.จนท.ธุรการ</t>
  </si>
  <si>
    <t>ผช.พจง.กง./บช.</t>
  </si>
  <si>
    <t>ผช.ช่างโยธา</t>
  </si>
  <si>
    <t>ผช.ช่างไฟฟ้า</t>
  </si>
  <si>
    <t>ปวส.</t>
  </si>
  <si>
    <t>ปวช.</t>
  </si>
  <si>
    <t>รวม</t>
  </si>
  <si>
    <t>ดี</t>
  </si>
  <si>
    <t>ไม่ครบ 8 เดือน</t>
  </si>
  <si>
    <t>ชื่อ - สกุล</t>
  </si>
  <si>
    <t>วงเงินคงเหลือ</t>
  </si>
  <si>
    <t>คุณวุฒิ</t>
  </si>
  <si>
    <t>จำนวนคน</t>
  </si>
  <si>
    <t>รวมที่อยู่</t>
  </si>
  <si>
    <t>ในแต่ละช่วง</t>
  </si>
  <si>
    <t>เปอร์เซ็นต์</t>
  </si>
  <si>
    <t>ที่ใช้ในการ</t>
  </si>
  <si>
    <t>ที่ใช้</t>
  </si>
  <si>
    <t>ในการเลื่อน</t>
  </si>
  <si>
    <t>ตามที่ ก.กลาง</t>
  </si>
  <si>
    <t>กำหนด</t>
  </si>
  <si>
    <t>ระดับผลการ</t>
  </si>
  <si>
    <t>ประเมินย่อย</t>
  </si>
  <si>
    <t>ประเมินหลัก</t>
  </si>
  <si>
    <t>จำนวนเงินรวม</t>
  </si>
  <si>
    <t>เลื่อนแต่ละช่วง</t>
  </si>
  <si>
    <t>min</t>
  </si>
  <si>
    <t>max</t>
  </si>
  <si>
    <t>ควรปรับปรุง</t>
  </si>
  <si>
    <t>พอใช้</t>
  </si>
  <si>
    <t>ดีมาก</t>
  </si>
  <si>
    <t>ดีเด่น</t>
  </si>
  <si>
    <t>จำนวนคนรวม</t>
  </si>
  <si>
    <t>วงเงิน 4 % ของค่าตอบแทนรวม</t>
  </si>
  <si>
    <t>วงเงินที่ใช้ไป</t>
  </si>
  <si>
    <t xml:space="preserve"> คน</t>
  </si>
  <si>
    <t xml:space="preserve"> บาท</t>
  </si>
  <si>
    <t>วงเงิน 4% ของค่าตอบแทนรวม</t>
  </si>
  <si>
    <t>ข้อมูลหลัก</t>
  </si>
  <si>
    <t>ระดับ</t>
  </si>
  <si>
    <t>ผลการ</t>
  </si>
  <si>
    <t>ที่อยู่ในแต่ละ</t>
  </si>
  <si>
    <t>ช่วงคะแนน</t>
  </si>
  <si>
    <t>คุณวุฒิที่จ้าง</t>
  </si>
  <si>
    <t>ปริญญาตรี</t>
  </si>
  <si>
    <t>เชี่ยวชาญเฉพาะ</t>
  </si>
  <si>
    <t>ระดับผลการประเมินหลักตามที่ ก.จ. , ก.ท. และ ก.อบต.กำหนด</t>
  </si>
  <si>
    <r>
      <t>หมายเหตุ</t>
    </r>
    <r>
      <rPr>
        <b/>
        <sz val="16"/>
        <color theme="1"/>
        <rFont val="TH SarabunIT๙"/>
        <family val="2"/>
      </rPr>
      <t xml:space="preserve"> 1.</t>
    </r>
  </si>
  <si>
    <r>
      <t>หมายเหตุ</t>
    </r>
    <r>
      <rPr>
        <b/>
        <sz val="16"/>
        <color theme="1"/>
        <rFont val="TH SarabunIT๙"/>
        <family val="2"/>
      </rPr>
      <t xml:space="preserve"> 2.</t>
    </r>
  </si>
  <si>
    <t>ประจำปีงบประมาณ พ.ศ. 2558</t>
  </si>
  <si>
    <t>ปริญญาเอก</t>
  </si>
  <si>
    <t>ปริญญาโท</t>
  </si>
  <si>
    <t>ช่องที่ใส่สีเขียว คือช่องที่บอกให้ว่าว่าเต็มขั้นเป็นเงินกี่บาท</t>
  </si>
  <si>
    <t>รวมค่าตอบแทน ณ วันที่ 1 กันยายน 2557</t>
  </si>
  <si>
    <t>ค่าตอบแทนรวม ณ 1 ก.ย.57</t>
  </si>
  <si>
    <t>ช่องสีฟ้า จำนวนเงินต้องไม่ติดลบ</t>
  </si>
  <si>
    <r>
      <t xml:space="preserve">ช่องที่ใส่สีเหลือง คือช่องที่คำนวนไว้ให้แล้ว   *** </t>
    </r>
    <r>
      <rPr>
        <b/>
        <sz val="14"/>
        <color theme="1"/>
        <rFont val="TH SarabunIT๙"/>
        <family val="2"/>
      </rPr>
      <t>ไม่ต้องใส่ตัวเลข ***</t>
    </r>
  </si>
  <si>
    <r>
      <t xml:space="preserve">ช่องอื่น ๆ </t>
    </r>
    <r>
      <rPr>
        <b/>
        <sz val="14"/>
        <color theme="1"/>
        <rFont val="TH SarabunIT๙"/>
        <family val="2"/>
      </rPr>
      <t>ยกเว้นช่องสีเหลือง</t>
    </r>
    <r>
      <rPr>
        <sz val="14"/>
        <color theme="1"/>
        <rFont val="TH SarabunIT๙"/>
        <family val="2"/>
      </rPr>
      <t xml:space="preserve">  ต้องใส่ตัวเลขเอาเอง</t>
    </r>
  </si>
  <si>
    <r>
      <t xml:space="preserve">ส่วน </t>
    </r>
    <r>
      <rPr>
        <b/>
        <sz val="14"/>
        <color theme="1"/>
        <rFont val="TH SarabunIT๙"/>
        <family val="2"/>
      </rPr>
      <t>"ข้อมูลหลัก"</t>
    </r>
    <r>
      <rPr>
        <sz val="14"/>
        <color theme="1"/>
        <rFont val="TH SarabunIT๙"/>
        <family val="2"/>
      </rPr>
      <t xml:space="preserve"> และ </t>
    </r>
    <r>
      <rPr>
        <b/>
        <sz val="14"/>
        <color theme="1"/>
        <rFont val="TH SarabunIT๙"/>
        <family val="2"/>
      </rPr>
      <t>"ข้อมูล %การเลื่อน"</t>
    </r>
    <r>
      <rPr>
        <sz val="14"/>
        <color theme="1"/>
        <rFont val="TH SarabunIT๙"/>
        <family val="2"/>
      </rPr>
      <t xml:space="preserve">  แค่บอกให้รู้ว่าเลื่อนค่าตอบแทนถูกหรือไม่</t>
    </r>
  </si>
  <si>
    <t>ข้อมูลการเลื่อนค่าตอบแทนพนักงานจ้างตามภารกิจ</t>
  </si>
  <si>
    <t>ศูนย์พัฒนาเด็กเล็ก</t>
  </si>
  <si>
    <t>น.ส.ปิยะวรรณ ทองรักจันทร์</t>
  </si>
  <si>
    <t>ผอ.ศพด.บ้านบางปรง</t>
  </si>
  <si>
    <t>ป.ตรี</t>
  </si>
  <si>
    <t>นางพนารัตน์  บุญจริง</t>
  </si>
  <si>
    <t>ผช.ครู ผดด.</t>
  </si>
  <si>
    <t>ข้อมูล % การเลื่อนค่าตอบแทนพนักงานจ้างตามภารกิจ</t>
  </si>
  <si>
    <t>สามารถปรับเอาเองได้ตามความเป็นจริง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</si>
</sst>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"/>
    <numFmt numFmtId="165" formatCode="0.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6"/>
      <color theme="1"/>
      <name val="TH SarabunIT๙"/>
      <family val="2"/>
    </font>
    <font>
      <sz val="13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/>
    <xf numFmtId="2" fontId="1" fillId="0" borderId="1" xfId="0" applyNumberFormat="1" applyFont="1" applyBorder="1"/>
    <xf numFmtId="165" fontId="1" fillId="0" borderId="1" xfId="0" applyNumberFormat="1" applyFont="1" applyBorder="1" applyAlignment="1">
      <alignment horizontal="center"/>
    </xf>
    <xf numFmtId="3" fontId="4" fillId="2" borderId="1" xfId="0" applyNumberFormat="1" applyFont="1" applyFill="1" applyBorder="1"/>
    <xf numFmtId="0" fontId="4" fillId="0" borderId="1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0" xfId="0" applyNumberFormat="1" applyFont="1"/>
    <xf numFmtId="0" fontId="2" fillId="0" borderId="10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11" xfId="0" applyFont="1" applyBorder="1" applyAlignment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2" fontId="1" fillId="3" borderId="1" xfId="0" applyNumberFormat="1" applyFont="1" applyFill="1" applyBorder="1"/>
    <xf numFmtId="3" fontId="1" fillId="4" borderId="1" xfId="0" applyNumberFormat="1" applyFont="1" applyFill="1" applyBorder="1" applyAlignment="1">
      <alignment horizontal="center"/>
    </xf>
    <xf numFmtId="4" fontId="3" fillId="3" borderId="0" xfId="0" applyNumberFormat="1" applyFont="1" applyFill="1"/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0" applyNumberFormat="1" applyFon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Fill="1" applyBorder="1"/>
    <xf numFmtId="0" fontId="3" fillId="3" borderId="0" xfId="0" applyFont="1" applyFill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4"/>
  <sheetViews>
    <sheetView tabSelected="1" workbookViewId="0">
      <selection activeCell="K15" sqref="K15"/>
    </sheetView>
  </sheetViews>
  <sheetFormatPr defaultRowHeight="15"/>
  <cols>
    <col min="1" max="1" width="4.42578125" customWidth="1"/>
    <col min="2" max="2" width="18" customWidth="1"/>
    <col min="3" max="3" width="14.28515625" customWidth="1"/>
    <col min="4" max="4" width="8" customWidth="1"/>
    <col min="5" max="6" width="11.5703125" customWidth="1"/>
    <col min="7" max="7" width="8.28515625" customWidth="1"/>
    <col min="8" max="9" width="8.42578125" customWidth="1"/>
    <col min="10" max="10" width="9.5703125" customWidth="1"/>
    <col min="11" max="11" width="10" customWidth="1"/>
    <col min="12" max="12" width="9.7109375" customWidth="1"/>
    <col min="13" max="13" width="12.42578125" customWidth="1"/>
    <col min="14" max="14" width="0.85546875" customWidth="1"/>
    <col min="15" max="15" width="10.7109375" customWidth="1"/>
    <col min="16" max="16" width="9.140625" customWidth="1"/>
  </cols>
  <sheetData>
    <row r="1" spans="1:28" ht="18.75">
      <c r="A1" s="52" t="s">
        <v>75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6" customFormat="1" ht="18.75">
      <c r="A2" s="52" t="s">
        <v>65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>
      <c r="A4" s="58" t="s">
        <v>0</v>
      </c>
      <c r="B4" s="60" t="s">
        <v>25</v>
      </c>
      <c r="C4" s="62" t="s">
        <v>1</v>
      </c>
      <c r="D4" s="2" t="s">
        <v>27</v>
      </c>
      <c r="E4" s="2" t="s">
        <v>3</v>
      </c>
      <c r="F4" s="2" t="s">
        <v>11</v>
      </c>
      <c r="G4" s="2" t="s">
        <v>5</v>
      </c>
      <c r="H4" s="2" t="s">
        <v>7</v>
      </c>
      <c r="I4" s="56" t="s">
        <v>9</v>
      </c>
      <c r="J4" s="57"/>
      <c r="K4" s="2" t="s">
        <v>3</v>
      </c>
      <c r="L4" s="2" t="s">
        <v>3</v>
      </c>
      <c r="M4" s="64" t="s">
        <v>13</v>
      </c>
      <c r="N4" s="1"/>
      <c r="O4" s="38" t="s">
        <v>13</v>
      </c>
      <c r="P4" s="43"/>
      <c r="Q4" s="46" t="s">
        <v>72</v>
      </c>
      <c r="R4" s="47"/>
      <c r="S4" s="47"/>
      <c r="T4" s="47"/>
      <c r="U4" s="47"/>
      <c r="V4" s="47"/>
      <c r="W4" s="47"/>
      <c r="X4" s="1"/>
      <c r="Y4" s="1"/>
      <c r="Z4" s="1"/>
      <c r="AA4" s="1"/>
      <c r="AB4" s="1"/>
    </row>
    <row r="5" spans="1:28" ht="18.75">
      <c r="A5" s="59"/>
      <c r="B5" s="61"/>
      <c r="C5" s="63"/>
      <c r="D5" s="3" t="s">
        <v>2</v>
      </c>
      <c r="E5" s="3" t="s">
        <v>4</v>
      </c>
      <c r="F5" s="3" t="s">
        <v>6</v>
      </c>
      <c r="G5" s="3" t="s">
        <v>6</v>
      </c>
      <c r="H5" s="3" t="s">
        <v>8</v>
      </c>
      <c r="I5" s="4" t="s">
        <v>8</v>
      </c>
      <c r="J5" s="10" t="s">
        <v>10</v>
      </c>
      <c r="K5" s="3" t="s">
        <v>12</v>
      </c>
      <c r="L5" s="3" t="s">
        <v>14</v>
      </c>
      <c r="M5" s="65"/>
      <c r="N5" s="1"/>
      <c r="O5" s="8"/>
      <c r="P5" s="44"/>
      <c r="Q5" s="46" t="s">
        <v>68</v>
      </c>
      <c r="R5" s="47"/>
      <c r="S5" s="47"/>
      <c r="T5" s="47"/>
      <c r="U5" s="47"/>
      <c r="V5" s="47"/>
      <c r="W5" s="47"/>
      <c r="X5" s="1"/>
      <c r="Y5" s="1"/>
      <c r="Z5" s="1"/>
      <c r="AA5" s="1"/>
      <c r="AB5" s="1"/>
    </row>
    <row r="6" spans="1:28" ht="18.75">
      <c r="A6" s="5">
        <v>1</v>
      </c>
      <c r="B6" s="12"/>
      <c r="C6" s="12" t="s">
        <v>15</v>
      </c>
      <c r="D6" s="10" t="s">
        <v>20</v>
      </c>
      <c r="E6" s="15">
        <v>11500</v>
      </c>
      <c r="F6" s="10" t="s">
        <v>23</v>
      </c>
      <c r="G6" s="13">
        <v>83.24</v>
      </c>
      <c r="H6" s="14">
        <v>0</v>
      </c>
      <c r="I6" s="32"/>
      <c r="J6" s="16"/>
      <c r="K6" s="30">
        <f>SUM(E6+J6)</f>
        <v>11500</v>
      </c>
      <c r="L6" s="33">
        <v>22600</v>
      </c>
      <c r="M6" s="10" t="s">
        <v>24</v>
      </c>
      <c r="N6" s="1"/>
      <c r="O6" s="8"/>
      <c r="P6" s="45"/>
      <c r="Q6" s="46" t="s">
        <v>71</v>
      </c>
      <c r="R6" s="47"/>
      <c r="S6" s="47"/>
      <c r="T6" s="47"/>
      <c r="U6" s="47"/>
      <c r="V6" s="47"/>
      <c r="W6" s="47"/>
      <c r="X6" s="1"/>
      <c r="Y6" s="1"/>
      <c r="Z6" s="1"/>
      <c r="AA6" s="1"/>
      <c r="AB6" s="1"/>
    </row>
    <row r="7" spans="1:28" ht="18.75">
      <c r="A7" s="5">
        <v>2</v>
      </c>
      <c r="B7" s="12"/>
      <c r="C7" s="12" t="s">
        <v>16</v>
      </c>
      <c r="D7" s="10" t="s">
        <v>21</v>
      </c>
      <c r="E7" s="15">
        <v>9400</v>
      </c>
      <c r="F7" s="10" t="s">
        <v>23</v>
      </c>
      <c r="G7" s="13">
        <v>84.64</v>
      </c>
      <c r="H7" s="14">
        <v>0</v>
      </c>
      <c r="I7" s="32"/>
      <c r="J7" s="16"/>
      <c r="K7" s="30">
        <f>SUM(E7+J7)</f>
        <v>9400</v>
      </c>
      <c r="L7" s="33">
        <v>18790</v>
      </c>
      <c r="M7" s="10" t="s">
        <v>24</v>
      </c>
      <c r="N7" s="1"/>
      <c r="O7" s="8"/>
      <c r="P7" s="12"/>
      <c r="Q7" s="46" t="s">
        <v>73</v>
      </c>
      <c r="R7" s="48"/>
      <c r="S7" s="48"/>
      <c r="T7" s="48"/>
      <c r="U7" s="48"/>
      <c r="V7" s="48"/>
      <c r="W7" s="48"/>
      <c r="X7" s="1"/>
      <c r="Y7" s="1"/>
      <c r="Z7" s="1"/>
      <c r="AA7" s="1"/>
      <c r="AB7" s="1"/>
    </row>
    <row r="8" spans="1:28" ht="18.75">
      <c r="A8" s="5">
        <v>3</v>
      </c>
      <c r="B8" s="12"/>
      <c r="C8" s="12" t="s">
        <v>17</v>
      </c>
      <c r="D8" s="10" t="s">
        <v>20</v>
      </c>
      <c r="E8" s="15">
        <v>11730</v>
      </c>
      <c r="F8" s="10" t="s">
        <v>47</v>
      </c>
      <c r="G8" s="13">
        <v>96.11</v>
      </c>
      <c r="H8" s="14">
        <v>6</v>
      </c>
      <c r="I8" s="32">
        <f>SUM(E8*H8/100)</f>
        <v>703.8</v>
      </c>
      <c r="J8" s="16">
        <v>710</v>
      </c>
      <c r="K8" s="30">
        <f>SUM(E8+J8)</f>
        <v>12440</v>
      </c>
      <c r="L8" s="33">
        <v>22600</v>
      </c>
      <c r="M8" s="9"/>
      <c r="N8" s="1"/>
      <c r="O8" s="8"/>
      <c r="P8" s="8"/>
      <c r="Q8" s="47" t="s">
        <v>74</v>
      </c>
      <c r="R8" s="47"/>
      <c r="S8" s="47"/>
      <c r="T8" s="47"/>
      <c r="U8" s="47"/>
      <c r="V8" s="47"/>
      <c r="W8" s="47"/>
      <c r="X8" s="47"/>
      <c r="Y8" s="1"/>
      <c r="Z8" s="1"/>
      <c r="AA8" s="1"/>
      <c r="AB8" s="1"/>
    </row>
    <row r="9" spans="1:28" ht="18.75">
      <c r="A9" s="5">
        <v>4</v>
      </c>
      <c r="B9" s="12"/>
      <c r="C9" s="12" t="s">
        <v>18</v>
      </c>
      <c r="D9" s="10" t="s">
        <v>21</v>
      </c>
      <c r="E9" s="15">
        <v>11110</v>
      </c>
      <c r="F9" s="10" t="s">
        <v>47</v>
      </c>
      <c r="G9" s="13">
        <v>95.38</v>
      </c>
      <c r="H9" s="14">
        <v>6</v>
      </c>
      <c r="I9" s="32">
        <f>SUM(E9*H9/100)</f>
        <v>666.6</v>
      </c>
      <c r="J9" s="16">
        <v>670</v>
      </c>
      <c r="K9" s="30">
        <f>SUM(E9+J9)</f>
        <v>11780</v>
      </c>
      <c r="L9" s="33">
        <v>18790</v>
      </c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>
      <c r="A10" s="5">
        <v>5</v>
      </c>
      <c r="B10" s="12"/>
      <c r="C10" s="12" t="s">
        <v>19</v>
      </c>
      <c r="D10" s="10" t="s">
        <v>21</v>
      </c>
      <c r="E10" s="15">
        <v>9400</v>
      </c>
      <c r="F10" s="10" t="s">
        <v>23</v>
      </c>
      <c r="G10" s="13">
        <v>84.3</v>
      </c>
      <c r="H10" s="14">
        <v>0</v>
      </c>
      <c r="I10" s="32"/>
      <c r="J10" s="16"/>
      <c r="K10" s="30">
        <f>SUM(E10+J10)</f>
        <v>9400</v>
      </c>
      <c r="L10" s="33">
        <v>18790</v>
      </c>
      <c r="M10" s="10" t="s">
        <v>24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>
      <c r="A11" s="53" t="s">
        <v>69</v>
      </c>
      <c r="B11" s="54"/>
      <c r="C11" s="54"/>
      <c r="D11" s="55"/>
      <c r="E11" s="30">
        <f>SUM(E6:E10)</f>
        <v>53140</v>
      </c>
      <c r="F11" s="18"/>
      <c r="G11" s="18"/>
      <c r="H11" s="51" t="s">
        <v>50</v>
      </c>
      <c r="I11" s="51"/>
      <c r="J11" s="30">
        <f>SUM(J6:J10)</f>
        <v>1380</v>
      </c>
      <c r="K11" s="17"/>
      <c r="L11" s="17"/>
      <c r="M11" s="1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>
      <c r="A12" s="51" t="s">
        <v>53</v>
      </c>
      <c r="B12" s="51"/>
      <c r="C12" s="51"/>
      <c r="D12" s="51"/>
      <c r="E12" s="31">
        <f>SUM(E11*4/100)</f>
        <v>2125.6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>
      <c r="A13" s="49" t="s">
        <v>50</v>
      </c>
      <c r="B13" s="49"/>
      <c r="C13" s="49"/>
      <c r="D13" s="49"/>
      <c r="E13" s="30">
        <f>SUM(J11)</f>
        <v>1380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>
      <c r="A14" s="50" t="s">
        <v>26</v>
      </c>
      <c r="B14" s="50"/>
      <c r="C14" s="50"/>
      <c r="D14" s="50"/>
      <c r="E14" s="31">
        <f>SUM(E12-E13)</f>
        <v>745.59999999999991</v>
      </c>
      <c r="F14" s="1"/>
      <c r="G14" s="1"/>
      <c r="H14" s="4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>
      <c r="A17" s="52" t="s">
        <v>75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>
      <c r="A18" s="52" t="s">
        <v>76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>
      <c r="A19" s="52" t="s">
        <v>65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>
      <c r="A21" s="58" t="s">
        <v>0</v>
      </c>
      <c r="B21" s="60" t="s">
        <v>25</v>
      </c>
      <c r="C21" s="62" t="s">
        <v>1</v>
      </c>
      <c r="D21" s="2" t="s">
        <v>27</v>
      </c>
      <c r="E21" s="2" t="s">
        <v>3</v>
      </c>
      <c r="F21" s="2" t="s">
        <v>11</v>
      </c>
      <c r="G21" s="2" t="s">
        <v>5</v>
      </c>
      <c r="H21" s="2" t="s">
        <v>7</v>
      </c>
      <c r="I21" s="56" t="s">
        <v>9</v>
      </c>
      <c r="J21" s="57"/>
      <c r="K21" s="2" t="s">
        <v>3</v>
      </c>
      <c r="L21" s="2" t="s">
        <v>3</v>
      </c>
      <c r="M21" s="64" t="s">
        <v>13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>
      <c r="A22" s="59"/>
      <c r="B22" s="61"/>
      <c r="C22" s="63"/>
      <c r="D22" s="3" t="s">
        <v>2</v>
      </c>
      <c r="E22" s="3" t="s">
        <v>4</v>
      </c>
      <c r="F22" s="3" t="s">
        <v>6</v>
      </c>
      <c r="G22" s="3" t="s">
        <v>6</v>
      </c>
      <c r="H22" s="3" t="s">
        <v>8</v>
      </c>
      <c r="I22" s="4" t="s">
        <v>8</v>
      </c>
      <c r="J22" s="10" t="s">
        <v>10</v>
      </c>
      <c r="K22" s="3" t="s">
        <v>12</v>
      </c>
      <c r="L22" s="3" t="s">
        <v>14</v>
      </c>
      <c r="M22" s="6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75">
      <c r="A23" s="5">
        <v>1</v>
      </c>
      <c r="B23" s="12" t="s">
        <v>77</v>
      </c>
      <c r="C23" s="72" t="s">
        <v>78</v>
      </c>
      <c r="D23" s="10" t="s">
        <v>79</v>
      </c>
      <c r="E23" s="15">
        <v>16080</v>
      </c>
      <c r="F23" s="10" t="s">
        <v>47</v>
      </c>
      <c r="G23" s="13">
        <v>96.11</v>
      </c>
      <c r="H23" s="14">
        <v>6</v>
      </c>
      <c r="I23" s="32">
        <f>SUM(E23*H23/100)</f>
        <v>964.8</v>
      </c>
      <c r="J23" s="16">
        <v>970</v>
      </c>
      <c r="K23" s="30">
        <f>SUM(E23+J23)</f>
        <v>17050</v>
      </c>
      <c r="L23" s="33">
        <v>30220</v>
      </c>
      <c r="M23" s="1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>
      <c r="A24" s="5">
        <v>2</v>
      </c>
      <c r="B24" s="12" t="s">
        <v>80</v>
      </c>
      <c r="C24" s="12" t="s">
        <v>81</v>
      </c>
      <c r="D24" s="10" t="s">
        <v>21</v>
      </c>
      <c r="E24" s="15">
        <v>9400</v>
      </c>
      <c r="F24" s="10" t="s">
        <v>23</v>
      </c>
      <c r="G24" s="13">
        <v>84.64</v>
      </c>
      <c r="H24" s="14">
        <v>0</v>
      </c>
      <c r="I24" s="32"/>
      <c r="J24" s="16"/>
      <c r="K24" s="30">
        <f>SUM(E24+J24)</f>
        <v>9400</v>
      </c>
      <c r="L24" s="33">
        <v>18790</v>
      </c>
      <c r="M24" s="10" t="s">
        <v>24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>
      <c r="A25" s="53" t="s">
        <v>69</v>
      </c>
      <c r="B25" s="54"/>
      <c r="C25" s="54"/>
      <c r="D25" s="55"/>
      <c r="E25" s="30">
        <f>SUM(E23:E24)</f>
        <v>25480</v>
      </c>
      <c r="F25" s="18"/>
      <c r="G25" s="18"/>
      <c r="H25" s="51" t="s">
        <v>50</v>
      </c>
      <c r="I25" s="51"/>
      <c r="J25" s="30">
        <f>SUM(J23:J24)</f>
        <v>970</v>
      </c>
      <c r="K25" s="17"/>
      <c r="L25" s="17"/>
      <c r="M25" s="1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>
      <c r="A26" s="51" t="s">
        <v>53</v>
      </c>
      <c r="B26" s="51"/>
      <c r="C26" s="51"/>
      <c r="D26" s="51"/>
      <c r="E26" s="31">
        <f>SUM(E25*4/100)</f>
        <v>1019.2</v>
      </c>
      <c r="F26" s="8"/>
      <c r="G26" s="8"/>
      <c r="H26" s="8"/>
      <c r="I26" s="8"/>
      <c r="J26" s="8"/>
      <c r="K26" s="8"/>
      <c r="L26" s="8"/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>
      <c r="A27" s="49" t="s">
        <v>50</v>
      </c>
      <c r="B27" s="49"/>
      <c r="C27" s="49"/>
      <c r="D27" s="49"/>
      <c r="E27" s="30">
        <f>SUM(J25)</f>
        <v>970</v>
      </c>
      <c r="F27" s="8"/>
      <c r="G27" s="8"/>
      <c r="H27" s="8"/>
      <c r="I27" s="8"/>
      <c r="J27" s="8"/>
      <c r="K27" s="8"/>
      <c r="L27" s="8"/>
      <c r="M27" s="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>
      <c r="A28" s="50" t="s">
        <v>26</v>
      </c>
      <c r="B28" s="50"/>
      <c r="C28" s="50"/>
      <c r="D28" s="50"/>
      <c r="E28" s="31">
        <f>SUM(E26-E27)</f>
        <v>49.200000000000045</v>
      </c>
      <c r="F28" s="8"/>
      <c r="G28" s="8"/>
      <c r="H28" s="8"/>
      <c r="I28" s="8"/>
      <c r="J28" s="8"/>
      <c r="K28" s="8"/>
      <c r="L28" s="8"/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</sheetData>
  <mergeCells count="30">
    <mergeCell ref="A25:D25"/>
    <mergeCell ref="H25:I25"/>
    <mergeCell ref="A26:D26"/>
    <mergeCell ref="A27:D27"/>
    <mergeCell ref="A28:D28"/>
    <mergeCell ref="A17:M17"/>
    <mergeCell ref="A18:M18"/>
    <mergeCell ref="A19:M19"/>
    <mergeCell ref="A21:A22"/>
    <mergeCell ref="B21:B22"/>
    <mergeCell ref="C21:C22"/>
    <mergeCell ref="I21:J21"/>
    <mergeCell ref="M21:M22"/>
    <mergeCell ref="A13:D13"/>
    <mergeCell ref="A14:D14"/>
    <mergeCell ref="H11:I11"/>
    <mergeCell ref="A2:M2"/>
    <mergeCell ref="A1:M1"/>
    <mergeCell ref="A11:D11"/>
    <mergeCell ref="A12:D12"/>
    <mergeCell ref="I4:J4"/>
    <mergeCell ref="A4:A5"/>
    <mergeCell ref="B4:B5"/>
    <mergeCell ref="C4:C5"/>
    <mergeCell ref="M4:M5"/>
    <mergeCell ref="Q4:W4"/>
    <mergeCell ref="Q5:W5"/>
    <mergeCell ref="Q6:W6"/>
    <mergeCell ref="Q7:W7"/>
    <mergeCell ref="Q8:X8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J55" sqref="J55"/>
    </sheetView>
  </sheetViews>
  <sheetFormatPr defaultRowHeight="15"/>
  <cols>
    <col min="1" max="2" width="13.7109375" customWidth="1"/>
    <col min="3" max="3" width="19.140625" customWidth="1"/>
    <col min="4" max="4" width="18.7109375" customWidth="1"/>
    <col min="5" max="5" width="16.28515625" customWidth="1"/>
    <col min="6" max="6" width="1.7109375" customWidth="1"/>
    <col min="7" max="7" width="12.28515625" customWidth="1"/>
    <col min="8" max="8" width="9.140625" customWidth="1"/>
  </cols>
  <sheetData>
    <row r="1" spans="1:19" ht="20.25">
      <c r="A1" s="69" t="s">
        <v>54</v>
      </c>
      <c r="B1" s="69"/>
      <c r="C1" s="69"/>
      <c r="D1" s="69"/>
      <c r="E1" s="6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0.25">
      <c r="A2" s="69" t="s">
        <v>62</v>
      </c>
      <c r="B2" s="69"/>
      <c r="C2" s="69"/>
      <c r="D2" s="69"/>
      <c r="E2" s="6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0.25">
      <c r="A4" s="19"/>
      <c r="B4" s="19"/>
      <c r="C4" s="19" t="s">
        <v>55</v>
      </c>
      <c r="D4" s="19" t="s">
        <v>48</v>
      </c>
      <c r="E4" s="19" t="s">
        <v>40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20.25">
      <c r="A5" s="20" t="s">
        <v>5</v>
      </c>
      <c r="B5" s="20" t="s">
        <v>5</v>
      </c>
      <c r="C5" s="20" t="s">
        <v>56</v>
      </c>
      <c r="D5" s="27" t="s">
        <v>57</v>
      </c>
      <c r="E5" s="27" t="s">
        <v>32</v>
      </c>
      <c r="F5" s="7"/>
      <c r="G5" s="39" t="s">
        <v>13</v>
      </c>
      <c r="H5" s="43"/>
      <c r="I5" s="46" t="s">
        <v>72</v>
      </c>
      <c r="J5" s="47"/>
      <c r="K5" s="47"/>
      <c r="L5" s="47"/>
      <c r="M5" s="47"/>
      <c r="N5" s="47"/>
      <c r="O5" s="47"/>
      <c r="P5" s="7"/>
      <c r="Q5" s="7"/>
      <c r="R5" s="7"/>
      <c r="S5" s="7"/>
    </row>
    <row r="6" spans="1:19" ht="20.25">
      <c r="A6" s="20" t="s">
        <v>42</v>
      </c>
      <c r="B6" s="20" t="s">
        <v>43</v>
      </c>
      <c r="C6" s="20" t="s">
        <v>39</v>
      </c>
      <c r="D6" s="27" t="s">
        <v>58</v>
      </c>
      <c r="E6" s="27" t="s">
        <v>41</v>
      </c>
      <c r="F6" s="7"/>
      <c r="G6" s="7"/>
      <c r="H6" s="12"/>
      <c r="I6" s="46" t="s">
        <v>73</v>
      </c>
      <c r="J6" s="48"/>
      <c r="K6" s="48"/>
      <c r="L6" s="48"/>
      <c r="M6" s="48"/>
      <c r="N6" s="48"/>
      <c r="O6" s="48"/>
      <c r="P6" s="7"/>
      <c r="Q6" s="7"/>
      <c r="R6" s="7"/>
      <c r="S6" s="7"/>
    </row>
    <row r="7" spans="1:19" ht="20.25">
      <c r="A7" s="21"/>
      <c r="B7" s="21"/>
      <c r="C7" s="21"/>
      <c r="D7" s="21"/>
      <c r="E7" s="21" t="s">
        <v>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20.25">
      <c r="A8" s="22">
        <v>0</v>
      </c>
      <c r="B8" s="22">
        <v>64.989999999999995</v>
      </c>
      <c r="C8" s="23" t="s">
        <v>44</v>
      </c>
      <c r="D8" s="23">
        <v>0</v>
      </c>
      <c r="E8" s="28">
        <f t="shared" ref="E8:E11" si="0">SUM(D8)</f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20.25">
      <c r="A9" s="22">
        <v>65</v>
      </c>
      <c r="B9" s="22">
        <v>74.989999999999995</v>
      </c>
      <c r="C9" s="23" t="s">
        <v>45</v>
      </c>
      <c r="D9" s="23">
        <v>0</v>
      </c>
      <c r="E9" s="28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0.25">
      <c r="A10" s="22">
        <v>75</v>
      </c>
      <c r="B10" s="22">
        <v>84.99</v>
      </c>
      <c r="C10" s="23" t="s">
        <v>23</v>
      </c>
      <c r="D10" s="23">
        <v>3</v>
      </c>
      <c r="E10" s="28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20.25">
      <c r="A11" s="22">
        <v>85</v>
      </c>
      <c r="B11" s="22">
        <v>94.99</v>
      </c>
      <c r="C11" s="23" t="s">
        <v>46</v>
      </c>
      <c r="D11" s="23">
        <v>0</v>
      </c>
      <c r="E11" s="28">
        <f t="shared" si="0"/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20.25">
      <c r="A12" s="22">
        <v>95</v>
      </c>
      <c r="B12" s="22">
        <v>100</v>
      </c>
      <c r="C12" s="23" t="s">
        <v>47</v>
      </c>
      <c r="D12" s="23">
        <v>2</v>
      </c>
      <c r="E12" s="28">
        <v>1380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20.25">
      <c r="A13" s="66" t="s">
        <v>22</v>
      </c>
      <c r="B13" s="66"/>
      <c r="C13" s="66"/>
      <c r="D13" s="35">
        <f>SUM(D8:D12)</f>
        <v>5</v>
      </c>
      <c r="E13" s="37">
        <f>SUM(E8:E12)</f>
        <v>1380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2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20.25">
      <c r="A15" s="11" t="s">
        <v>63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s="6" customFormat="1" ht="20.25">
      <c r="A16" s="7"/>
      <c r="B16" s="70" t="s">
        <v>48</v>
      </c>
      <c r="C16" s="70"/>
      <c r="D16" s="73">
        <f>SUM(D13)</f>
        <v>5</v>
      </c>
      <c r="E16" s="7" t="s">
        <v>51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s="6" customFormat="1" ht="20.25">
      <c r="A17" s="7"/>
      <c r="B17" s="70" t="s">
        <v>70</v>
      </c>
      <c r="C17" s="70"/>
      <c r="D17" s="26">
        <v>53140</v>
      </c>
      <c r="E17" s="7" t="s">
        <v>52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s="6" customFormat="1" ht="20.25">
      <c r="A18" s="7"/>
      <c r="B18" s="70" t="s">
        <v>49</v>
      </c>
      <c r="C18" s="70"/>
      <c r="D18" s="34">
        <f>SUM(D17*4/100)</f>
        <v>2125.6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s="6" customFormat="1" ht="20.25">
      <c r="A19" s="7"/>
      <c r="B19" s="70" t="s">
        <v>50</v>
      </c>
      <c r="C19" s="70"/>
      <c r="D19" s="34">
        <f>SUM(E13)</f>
        <v>1380</v>
      </c>
      <c r="E19" s="7" t="s">
        <v>52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s="6" customFormat="1" ht="20.25">
      <c r="A20" s="7"/>
      <c r="B20" s="70" t="s">
        <v>26</v>
      </c>
      <c r="C20" s="70"/>
      <c r="D20" s="34">
        <f>SUM(D18-D19)</f>
        <v>745.59999999999991</v>
      </c>
      <c r="E20" s="7" t="s">
        <v>52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s="6" customFormat="1" ht="2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20.25">
      <c r="A22" s="11" t="s">
        <v>64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0.25">
      <c r="A23" s="7"/>
      <c r="B23" s="29"/>
      <c r="C23" s="67" t="s">
        <v>59</v>
      </c>
      <c r="D23" s="19" t="s">
        <v>3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20.25">
      <c r="A24" s="7"/>
      <c r="B24" s="29"/>
      <c r="C24" s="68"/>
      <c r="D24" s="21" t="s">
        <v>14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20.25">
      <c r="A25" s="7"/>
      <c r="B25" s="7"/>
      <c r="C25" s="23" t="s">
        <v>21</v>
      </c>
      <c r="D25" s="28">
        <v>18790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20.25">
      <c r="A26" s="7"/>
      <c r="B26" s="7"/>
      <c r="C26" s="23" t="s">
        <v>20</v>
      </c>
      <c r="D26" s="28">
        <v>22600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ht="20.25">
      <c r="A27" s="7"/>
      <c r="B27" s="7"/>
      <c r="C27" s="23" t="s">
        <v>60</v>
      </c>
      <c r="D27" s="28">
        <v>30220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s="6" customFormat="1" ht="20.25">
      <c r="A28" s="7"/>
      <c r="B28" s="7"/>
      <c r="C28" s="24" t="s">
        <v>67</v>
      </c>
      <c r="D28" s="28">
        <v>38520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s="6" customFormat="1" ht="20.25">
      <c r="A29" s="7"/>
      <c r="B29" s="7"/>
      <c r="C29" s="24" t="s">
        <v>66</v>
      </c>
      <c r="D29" s="28">
        <v>47380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ht="20.25">
      <c r="A30" s="7"/>
      <c r="B30" s="7"/>
      <c r="C30" s="23" t="s">
        <v>61</v>
      </c>
      <c r="D30" s="28">
        <v>53080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ht="2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ht="2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ht="2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ht="20.25">
      <c r="A35" s="69" t="s">
        <v>54</v>
      </c>
      <c r="B35" s="69"/>
      <c r="C35" s="69"/>
      <c r="D35" s="69"/>
      <c r="E35" s="6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 s="6" customFormat="1" ht="20.25">
      <c r="A36" s="69" t="s">
        <v>76</v>
      </c>
      <c r="B36" s="69"/>
      <c r="C36" s="69"/>
      <c r="D36" s="69"/>
      <c r="E36" s="6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ht="20.25">
      <c r="A37" s="69" t="s">
        <v>62</v>
      </c>
      <c r="B37" s="69"/>
      <c r="C37" s="69"/>
      <c r="D37" s="69"/>
      <c r="E37" s="6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ht="2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ht="20.25">
      <c r="A39" s="19"/>
      <c r="B39" s="19"/>
      <c r="C39" s="19" t="s">
        <v>55</v>
      </c>
      <c r="D39" s="19" t="s">
        <v>48</v>
      </c>
      <c r="E39" s="19" t="s">
        <v>40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ht="20.25">
      <c r="A40" s="20" t="s">
        <v>5</v>
      </c>
      <c r="B40" s="20" t="s">
        <v>5</v>
      </c>
      <c r="C40" s="20" t="s">
        <v>56</v>
      </c>
      <c r="D40" s="27" t="s">
        <v>57</v>
      </c>
      <c r="E40" s="27" t="s">
        <v>32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ht="20.25">
      <c r="A41" s="20" t="s">
        <v>42</v>
      </c>
      <c r="B41" s="20" t="s">
        <v>43</v>
      </c>
      <c r="C41" s="20" t="s">
        <v>39</v>
      </c>
      <c r="D41" s="27" t="s">
        <v>58</v>
      </c>
      <c r="E41" s="27" t="s">
        <v>41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 ht="20.25">
      <c r="A42" s="21"/>
      <c r="B42" s="21"/>
      <c r="C42" s="21"/>
      <c r="D42" s="21"/>
      <c r="E42" s="21" t="s">
        <v>5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ht="20.25">
      <c r="A43" s="22">
        <v>0</v>
      </c>
      <c r="B43" s="22">
        <v>64.989999999999995</v>
      </c>
      <c r="C43" s="41" t="s">
        <v>44</v>
      </c>
      <c r="D43" s="41">
        <v>0</v>
      </c>
      <c r="E43" s="28">
        <f t="shared" ref="E43:E46" si="1">SUM(D43)</f>
        <v>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ht="20.25">
      <c r="A44" s="22">
        <v>65</v>
      </c>
      <c r="B44" s="22">
        <v>74.989999999999995</v>
      </c>
      <c r="C44" s="41" t="s">
        <v>45</v>
      </c>
      <c r="D44" s="41">
        <v>0</v>
      </c>
      <c r="E44" s="28">
        <v>0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ht="20.25">
      <c r="A45" s="22">
        <v>75</v>
      </c>
      <c r="B45" s="22">
        <v>84.99</v>
      </c>
      <c r="C45" s="41" t="s">
        <v>23</v>
      </c>
      <c r="D45" s="41">
        <v>1</v>
      </c>
      <c r="E45" s="28">
        <v>0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ht="20.25">
      <c r="A46" s="22">
        <v>85</v>
      </c>
      <c r="B46" s="22">
        <v>94.99</v>
      </c>
      <c r="C46" s="41" t="s">
        <v>46</v>
      </c>
      <c r="D46" s="41">
        <v>0</v>
      </c>
      <c r="E46" s="28">
        <f t="shared" ref="E46:E49" si="2">SUM(D46)</f>
        <v>0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ht="20.25">
      <c r="A47" s="22">
        <v>95</v>
      </c>
      <c r="B47" s="22">
        <v>100</v>
      </c>
      <c r="C47" s="41" t="s">
        <v>47</v>
      </c>
      <c r="D47" s="41">
        <v>1</v>
      </c>
      <c r="E47" s="28">
        <v>970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ht="20.25">
      <c r="A48" s="66" t="s">
        <v>22</v>
      </c>
      <c r="B48" s="66"/>
      <c r="C48" s="66"/>
      <c r="D48" s="35">
        <f>SUM(D43:D47)</f>
        <v>2</v>
      </c>
      <c r="E48" s="37">
        <f>SUM(E43:E47)</f>
        <v>970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 ht="2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ht="20.25">
      <c r="A50" s="42" t="s">
        <v>63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ht="20.25">
      <c r="A51" s="7"/>
      <c r="B51" s="70" t="s">
        <v>48</v>
      </c>
      <c r="C51" s="70"/>
      <c r="D51" s="73">
        <f>SUM(D48)</f>
        <v>2</v>
      </c>
      <c r="E51" s="7" t="s">
        <v>51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ht="20.25">
      <c r="A52" s="7"/>
      <c r="B52" s="70" t="s">
        <v>70</v>
      </c>
      <c r="C52" s="70"/>
      <c r="D52" s="26">
        <v>25480</v>
      </c>
      <c r="E52" s="7" t="s">
        <v>52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ht="20.25">
      <c r="A53" s="7"/>
      <c r="B53" s="70" t="s">
        <v>49</v>
      </c>
      <c r="C53" s="70"/>
      <c r="D53" s="34">
        <f>SUM(D52*4/100)</f>
        <v>1019.2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ht="20.25">
      <c r="A54" s="7"/>
      <c r="B54" s="70" t="s">
        <v>50</v>
      </c>
      <c r="C54" s="70"/>
      <c r="D54" s="34">
        <f>SUM(E48)</f>
        <v>970</v>
      </c>
      <c r="E54" s="7" t="s">
        <v>52</v>
      </c>
    </row>
    <row r="55" spans="1:19" ht="20.25">
      <c r="A55" s="7"/>
      <c r="B55" s="70" t="s">
        <v>26</v>
      </c>
      <c r="C55" s="70"/>
      <c r="D55" s="34">
        <f>SUM(D53-D54)</f>
        <v>49.200000000000045</v>
      </c>
      <c r="E55" s="7" t="s">
        <v>52</v>
      </c>
    </row>
  </sheetData>
  <mergeCells count="20">
    <mergeCell ref="B53:C53"/>
    <mergeCell ref="B54:C54"/>
    <mergeCell ref="B55:C55"/>
    <mergeCell ref="A36:E36"/>
    <mergeCell ref="A35:E35"/>
    <mergeCell ref="A37:E37"/>
    <mergeCell ref="A48:C48"/>
    <mergeCell ref="B51:C51"/>
    <mergeCell ref="B52:C52"/>
    <mergeCell ref="I5:O5"/>
    <mergeCell ref="I6:O6"/>
    <mergeCell ref="A13:C13"/>
    <mergeCell ref="C23:C24"/>
    <mergeCell ref="A1:E1"/>
    <mergeCell ref="A2:E2"/>
    <mergeCell ref="B16:C16"/>
    <mergeCell ref="B17:C17"/>
    <mergeCell ref="B18:C18"/>
    <mergeCell ref="B19:C19"/>
    <mergeCell ref="B20:C20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K33" sqref="K33:K34"/>
    </sheetView>
  </sheetViews>
  <sheetFormatPr defaultRowHeight="15"/>
  <cols>
    <col min="1" max="2" width="9.7109375" customWidth="1"/>
    <col min="3" max="3" width="13.5703125" customWidth="1"/>
    <col min="4" max="4" width="14.28515625" customWidth="1"/>
    <col min="5" max="5" width="13.42578125" customWidth="1"/>
    <col min="6" max="6" width="12" customWidth="1"/>
    <col min="7" max="7" width="13.5703125" customWidth="1"/>
    <col min="8" max="8" width="1" customWidth="1"/>
    <col min="9" max="9" width="12.42578125" customWidth="1"/>
    <col min="10" max="10" width="9.140625" customWidth="1"/>
  </cols>
  <sheetData>
    <row r="1" spans="1:17" ht="20.25">
      <c r="A1" s="69" t="s">
        <v>82</v>
      </c>
      <c r="B1" s="69"/>
      <c r="C1" s="69"/>
      <c r="D1" s="69"/>
      <c r="E1" s="69"/>
      <c r="F1" s="69"/>
      <c r="G1" s="69"/>
      <c r="H1" s="7"/>
      <c r="I1" s="7"/>
      <c r="J1" s="7"/>
      <c r="K1" s="7"/>
      <c r="L1" s="7"/>
      <c r="M1" s="7"/>
      <c r="N1" s="7"/>
      <c r="O1" s="7"/>
      <c r="P1" s="7"/>
    </row>
    <row r="2" spans="1:17" s="6" customFormat="1" ht="20.25">
      <c r="A2" s="69" t="s">
        <v>65</v>
      </c>
      <c r="B2" s="69"/>
      <c r="C2" s="69"/>
      <c r="D2" s="69"/>
      <c r="E2" s="69"/>
      <c r="F2" s="69"/>
      <c r="G2" s="69"/>
      <c r="H2" s="7"/>
      <c r="I2" s="7"/>
      <c r="J2" s="7"/>
      <c r="K2" s="7"/>
      <c r="L2" s="7"/>
      <c r="M2" s="7"/>
      <c r="N2" s="7"/>
      <c r="O2" s="7"/>
      <c r="P2" s="7"/>
    </row>
    <row r="3" spans="1:17" ht="2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ht="20.25">
      <c r="A4" s="19"/>
      <c r="B4" s="19"/>
      <c r="C4" s="19"/>
      <c r="D4" s="19" t="s">
        <v>37</v>
      </c>
      <c r="E4" s="74" t="s">
        <v>31</v>
      </c>
      <c r="F4" s="19" t="s">
        <v>28</v>
      </c>
      <c r="G4" s="19" t="s">
        <v>40</v>
      </c>
      <c r="H4" s="7"/>
      <c r="I4" s="7"/>
      <c r="J4" s="7"/>
      <c r="K4" s="7"/>
      <c r="L4" s="7"/>
      <c r="M4" s="7"/>
      <c r="N4" s="7"/>
      <c r="O4" s="7"/>
      <c r="P4" s="7"/>
    </row>
    <row r="5" spans="1:17" ht="20.25">
      <c r="A5" s="20" t="s">
        <v>5</v>
      </c>
      <c r="B5" s="20" t="s">
        <v>5</v>
      </c>
      <c r="C5" s="20" t="s">
        <v>37</v>
      </c>
      <c r="D5" s="20" t="s">
        <v>39</v>
      </c>
      <c r="E5" s="75" t="s">
        <v>33</v>
      </c>
      <c r="F5" s="20" t="s">
        <v>29</v>
      </c>
      <c r="G5" s="20" t="s">
        <v>32</v>
      </c>
      <c r="H5" s="7"/>
      <c r="I5" s="7"/>
      <c r="J5" s="7"/>
      <c r="K5" s="7"/>
      <c r="L5" s="7"/>
      <c r="M5" s="7"/>
      <c r="N5" s="7"/>
      <c r="O5" s="7"/>
      <c r="P5" s="7"/>
    </row>
    <row r="6" spans="1:17" ht="20.25">
      <c r="A6" s="20" t="s">
        <v>42</v>
      </c>
      <c r="B6" s="20" t="s">
        <v>43</v>
      </c>
      <c r="C6" s="20" t="s">
        <v>38</v>
      </c>
      <c r="D6" s="20" t="s">
        <v>35</v>
      </c>
      <c r="E6" s="75" t="s">
        <v>34</v>
      </c>
      <c r="F6" s="20" t="s">
        <v>30</v>
      </c>
      <c r="G6" s="20" t="s">
        <v>41</v>
      </c>
      <c r="H6" s="7"/>
      <c r="I6" s="7"/>
      <c r="J6" s="7"/>
      <c r="K6" s="7"/>
      <c r="L6" s="7"/>
      <c r="M6" s="7"/>
      <c r="N6" s="7"/>
      <c r="O6" s="7"/>
      <c r="P6" s="7"/>
    </row>
    <row r="7" spans="1:17" ht="20.25">
      <c r="A7" s="21"/>
      <c r="B7" s="21"/>
      <c r="C7" s="21"/>
      <c r="D7" s="21" t="s">
        <v>36</v>
      </c>
      <c r="E7" s="76" t="s">
        <v>3</v>
      </c>
      <c r="F7" s="21" t="s">
        <v>5</v>
      </c>
      <c r="G7" s="21" t="s">
        <v>5</v>
      </c>
      <c r="H7" s="7"/>
      <c r="I7" s="7"/>
      <c r="J7" s="7"/>
      <c r="K7" s="7"/>
      <c r="L7" s="7"/>
      <c r="M7" s="7"/>
      <c r="N7" s="7"/>
      <c r="O7" s="7"/>
      <c r="P7" s="7"/>
    </row>
    <row r="8" spans="1:17" ht="20.25">
      <c r="A8" s="22">
        <v>0</v>
      </c>
      <c r="B8" s="22">
        <v>64.989999999999995</v>
      </c>
      <c r="C8" s="23" t="s">
        <v>44</v>
      </c>
      <c r="D8" s="23" t="s">
        <v>44</v>
      </c>
      <c r="E8" s="77">
        <v>0</v>
      </c>
      <c r="F8" s="23">
        <v>0</v>
      </c>
      <c r="G8" s="25">
        <v>0</v>
      </c>
      <c r="H8" s="7"/>
      <c r="I8" s="39" t="s">
        <v>13</v>
      </c>
      <c r="J8" s="43"/>
      <c r="K8" s="46" t="s">
        <v>72</v>
      </c>
      <c r="L8" s="47"/>
      <c r="M8" s="47"/>
      <c r="N8" s="47"/>
      <c r="O8" s="47"/>
      <c r="P8" s="47"/>
      <c r="Q8" s="47"/>
    </row>
    <row r="9" spans="1:17" ht="20.25">
      <c r="A9" s="22">
        <v>65</v>
      </c>
      <c r="B9" s="22">
        <v>74.989999999999995</v>
      </c>
      <c r="C9" s="23" t="s">
        <v>45</v>
      </c>
      <c r="D9" s="23" t="s">
        <v>45</v>
      </c>
      <c r="E9" s="77">
        <v>0</v>
      </c>
      <c r="F9" s="23">
        <v>0</v>
      </c>
      <c r="G9" s="25">
        <v>0</v>
      </c>
      <c r="H9" s="7"/>
      <c r="I9" s="7"/>
      <c r="J9" s="12"/>
      <c r="K9" s="46" t="s">
        <v>73</v>
      </c>
      <c r="L9" s="48"/>
      <c r="M9" s="48"/>
      <c r="N9" s="48"/>
      <c r="O9" s="48"/>
      <c r="P9" s="48"/>
      <c r="Q9" s="48"/>
    </row>
    <row r="10" spans="1:17" ht="20.25">
      <c r="A10" s="22">
        <v>75</v>
      </c>
      <c r="B10" s="22">
        <v>84.99</v>
      </c>
      <c r="C10" s="23" t="s">
        <v>23</v>
      </c>
      <c r="D10" s="23" t="s">
        <v>23</v>
      </c>
      <c r="E10" s="77">
        <v>4</v>
      </c>
      <c r="F10" s="23">
        <v>3</v>
      </c>
      <c r="G10" s="25">
        <v>0</v>
      </c>
      <c r="H10" s="7"/>
      <c r="I10" s="7"/>
      <c r="J10" s="78"/>
      <c r="K10" s="79" t="s">
        <v>83</v>
      </c>
      <c r="L10" s="80"/>
      <c r="M10" s="80"/>
      <c r="N10" s="80"/>
      <c r="O10" s="80"/>
      <c r="P10" s="80"/>
      <c r="Q10" s="80"/>
    </row>
    <row r="11" spans="1:17" ht="20.25">
      <c r="A11" s="22">
        <v>85</v>
      </c>
      <c r="B11" s="22">
        <v>94.99</v>
      </c>
      <c r="C11" s="23" t="s">
        <v>46</v>
      </c>
      <c r="D11" s="23" t="s">
        <v>46</v>
      </c>
      <c r="E11" s="77">
        <v>5</v>
      </c>
      <c r="F11" s="23">
        <v>0</v>
      </c>
      <c r="G11" s="25">
        <v>0</v>
      </c>
      <c r="H11" s="7"/>
      <c r="I11" s="7"/>
      <c r="J11" s="7"/>
      <c r="K11" s="7"/>
      <c r="L11" s="7"/>
      <c r="M11" s="7"/>
      <c r="N11" s="7"/>
      <c r="O11" s="7"/>
      <c r="P11" s="7"/>
    </row>
    <row r="12" spans="1:17" ht="20.25">
      <c r="A12" s="22">
        <v>95</v>
      </c>
      <c r="B12" s="22">
        <v>100</v>
      </c>
      <c r="C12" s="23" t="s">
        <v>47</v>
      </c>
      <c r="D12" s="23" t="s">
        <v>47</v>
      </c>
      <c r="E12" s="77">
        <v>6</v>
      </c>
      <c r="F12" s="23">
        <v>2</v>
      </c>
      <c r="G12" s="25">
        <v>1380</v>
      </c>
      <c r="H12" s="7"/>
      <c r="I12" s="7"/>
      <c r="J12" s="7"/>
      <c r="K12" s="7"/>
      <c r="L12" s="7"/>
      <c r="M12" s="7"/>
      <c r="N12" s="7"/>
      <c r="O12" s="7"/>
      <c r="P12" s="7"/>
    </row>
    <row r="13" spans="1:17" ht="20.25">
      <c r="A13" s="66" t="s">
        <v>22</v>
      </c>
      <c r="B13" s="66"/>
      <c r="C13" s="66"/>
      <c r="D13" s="66"/>
      <c r="E13" s="66"/>
      <c r="F13" s="35">
        <f>SUM(F8:F12)</f>
        <v>5</v>
      </c>
      <c r="G13" s="36">
        <f>SUM(G8:G12)</f>
        <v>1380</v>
      </c>
      <c r="H13" s="7"/>
      <c r="I13" s="7"/>
      <c r="J13" s="7"/>
      <c r="K13" s="7"/>
      <c r="L13" s="7"/>
      <c r="M13" s="7"/>
      <c r="N13" s="7"/>
      <c r="O13" s="7"/>
      <c r="P13" s="7"/>
    </row>
    <row r="14" spans="1:17" ht="2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7" ht="2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7" ht="20.25">
      <c r="A16" s="71" t="s">
        <v>13</v>
      </c>
      <c r="B16" s="71"/>
      <c r="C16" s="70" t="s">
        <v>48</v>
      </c>
      <c r="D16" s="70"/>
      <c r="E16" s="73">
        <f>SUM(F13)</f>
        <v>5</v>
      </c>
      <c r="F16" s="7" t="s">
        <v>51</v>
      </c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0.25">
      <c r="A17" s="7"/>
      <c r="B17" s="7"/>
      <c r="C17" s="70" t="s">
        <v>70</v>
      </c>
      <c r="D17" s="70"/>
      <c r="E17" s="26">
        <v>53140</v>
      </c>
      <c r="F17" s="7" t="s">
        <v>52</v>
      </c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0.25">
      <c r="A18" s="7"/>
      <c r="B18" s="7"/>
      <c r="C18" s="70" t="s">
        <v>49</v>
      </c>
      <c r="D18" s="70"/>
      <c r="E18" s="34">
        <f>SUM(E17*4/100)</f>
        <v>2125.6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20.25">
      <c r="A19" s="7"/>
      <c r="B19" s="7"/>
      <c r="C19" s="70" t="s">
        <v>50</v>
      </c>
      <c r="D19" s="70"/>
      <c r="E19" s="34">
        <f>SUM(G13)</f>
        <v>1380</v>
      </c>
      <c r="F19" s="7" t="s">
        <v>52</v>
      </c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20.25">
      <c r="A20" s="7"/>
      <c r="B20" s="7"/>
      <c r="C20" s="70" t="s">
        <v>26</v>
      </c>
      <c r="D20" s="70"/>
      <c r="E20" s="34">
        <f>SUM(E18-E19)</f>
        <v>745.59999999999991</v>
      </c>
      <c r="F20" s="7" t="s">
        <v>52</v>
      </c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2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2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2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20.25">
      <c r="A24" s="69" t="s">
        <v>82</v>
      </c>
      <c r="B24" s="69"/>
      <c r="C24" s="69"/>
      <c r="D24" s="69"/>
      <c r="E24" s="69"/>
      <c r="F24" s="69"/>
      <c r="G24" s="69"/>
      <c r="H24" s="7"/>
      <c r="I24" s="7"/>
      <c r="J24" s="7"/>
      <c r="K24" s="7"/>
      <c r="L24" s="7"/>
      <c r="M24" s="7"/>
      <c r="N24" s="7"/>
      <c r="O24" s="7"/>
      <c r="P24" s="7"/>
    </row>
    <row r="25" spans="1:16" s="6" customFormat="1" ht="20.25">
      <c r="A25" s="69" t="s">
        <v>76</v>
      </c>
      <c r="B25" s="69"/>
      <c r="C25" s="69"/>
      <c r="D25" s="69"/>
      <c r="E25" s="69"/>
      <c r="F25" s="69"/>
      <c r="G25" s="69"/>
      <c r="H25" s="7"/>
      <c r="I25" s="7"/>
      <c r="J25" s="7"/>
      <c r="K25" s="7"/>
      <c r="L25" s="7"/>
      <c r="M25" s="7"/>
      <c r="N25" s="7"/>
      <c r="O25" s="7"/>
      <c r="P25" s="7"/>
    </row>
    <row r="26" spans="1:16" ht="20.25">
      <c r="A26" s="69" t="s">
        <v>65</v>
      </c>
      <c r="B26" s="69"/>
      <c r="C26" s="69"/>
      <c r="D26" s="69"/>
      <c r="E26" s="69"/>
      <c r="F26" s="69"/>
      <c r="G26" s="69"/>
      <c r="H26" s="7"/>
      <c r="I26" s="7"/>
      <c r="J26" s="7"/>
      <c r="K26" s="7"/>
      <c r="L26" s="7"/>
      <c r="M26" s="7"/>
      <c r="N26" s="7"/>
      <c r="O26" s="7"/>
      <c r="P26" s="7"/>
    </row>
    <row r="27" spans="1:16" ht="2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20.25">
      <c r="A28" s="19"/>
      <c r="B28" s="19"/>
      <c r="C28" s="19"/>
      <c r="D28" s="19" t="s">
        <v>37</v>
      </c>
      <c r="E28" s="74" t="s">
        <v>31</v>
      </c>
      <c r="F28" s="19" t="s">
        <v>28</v>
      </c>
      <c r="G28" s="19" t="s">
        <v>40</v>
      </c>
      <c r="H28" s="7"/>
      <c r="I28" s="7"/>
      <c r="J28" s="7"/>
      <c r="K28" s="7"/>
      <c r="L28" s="7"/>
      <c r="M28" s="7"/>
      <c r="N28" s="7"/>
      <c r="O28" s="7"/>
      <c r="P28" s="7"/>
    </row>
    <row r="29" spans="1:16" ht="20.25">
      <c r="A29" s="20" t="s">
        <v>5</v>
      </c>
      <c r="B29" s="20" t="s">
        <v>5</v>
      </c>
      <c r="C29" s="20" t="s">
        <v>37</v>
      </c>
      <c r="D29" s="20" t="s">
        <v>39</v>
      </c>
      <c r="E29" s="75" t="s">
        <v>33</v>
      </c>
      <c r="F29" s="20" t="s">
        <v>29</v>
      </c>
      <c r="G29" s="20" t="s">
        <v>32</v>
      </c>
      <c r="H29" s="7"/>
      <c r="I29" s="7"/>
      <c r="J29" s="7"/>
      <c r="K29" s="7"/>
      <c r="L29" s="7"/>
      <c r="M29" s="7"/>
      <c r="N29" s="7"/>
      <c r="O29" s="7"/>
      <c r="P29" s="7"/>
    </row>
    <row r="30" spans="1:16" ht="20.25">
      <c r="A30" s="20" t="s">
        <v>42</v>
      </c>
      <c r="B30" s="20" t="s">
        <v>43</v>
      </c>
      <c r="C30" s="20" t="s">
        <v>38</v>
      </c>
      <c r="D30" s="20" t="s">
        <v>35</v>
      </c>
      <c r="E30" s="75" t="s">
        <v>34</v>
      </c>
      <c r="F30" s="20" t="s">
        <v>30</v>
      </c>
      <c r="G30" s="20" t="s">
        <v>41</v>
      </c>
      <c r="H30" s="7"/>
      <c r="I30" s="7"/>
      <c r="J30" s="7"/>
      <c r="K30" s="7"/>
      <c r="L30" s="7"/>
      <c r="M30" s="7"/>
      <c r="N30" s="7"/>
      <c r="O30" s="7"/>
      <c r="P30" s="7"/>
    </row>
    <row r="31" spans="1:16" ht="20.25">
      <c r="A31" s="21"/>
      <c r="B31" s="21"/>
      <c r="C31" s="21"/>
      <c r="D31" s="21" t="s">
        <v>36</v>
      </c>
      <c r="E31" s="76" t="s">
        <v>3</v>
      </c>
      <c r="F31" s="21" t="s">
        <v>5</v>
      </c>
      <c r="G31" s="21" t="s">
        <v>5</v>
      </c>
      <c r="H31" s="7"/>
      <c r="I31" s="7"/>
      <c r="J31" s="7"/>
      <c r="K31" s="7"/>
      <c r="L31" s="7"/>
      <c r="M31" s="7"/>
      <c r="N31" s="7"/>
      <c r="O31" s="7"/>
      <c r="P31" s="7"/>
    </row>
    <row r="32" spans="1:16" ht="20.25">
      <c r="A32" s="22">
        <v>0</v>
      </c>
      <c r="B32" s="22">
        <v>64.989999999999995</v>
      </c>
      <c r="C32" s="41" t="s">
        <v>44</v>
      </c>
      <c r="D32" s="41" t="s">
        <v>44</v>
      </c>
      <c r="E32" s="77">
        <v>0</v>
      </c>
      <c r="F32" s="41">
        <v>0</v>
      </c>
      <c r="G32" s="25">
        <v>0</v>
      </c>
      <c r="H32" s="7"/>
      <c r="I32" s="7"/>
      <c r="J32" s="7"/>
      <c r="K32" s="7"/>
      <c r="L32" s="7"/>
      <c r="M32" s="7"/>
      <c r="N32" s="7"/>
      <c r="O32" s="7"/>
      <c r="P32" s="7"/>
    </row>
    <row r="33" spans="1:16" ht="20.25">
      <c r="A33" s="22">
        <v>65</v>
      </c>
      <c r="B33" s="22">
        <v>74.989999999999995</v>
      </c>
      <c r="C33" s="41" t="s">
        <v>45</v>
      </c>
      <c r="D33" s="41" t="s">
        <v>45</v>
      </c>
      <c r="E33" s="77">
        <v>0</v>
      </c>
      <c r="F33" s="41">
        <v>0</v>
      </c>
      <c r="G33" s="25">
        <v>0</v>
      </c>
      <c r="H33" s="7"/>
      <c r="I33" s="7"/>
      <c r="J33" s="7"/>
      <c r="K33" s="7"/>
      <c r="L33" s="7"/>
      <c r="M33" s="7"/>
      <c r="N33" s="7"/>
      <c r="O33" s="7"/>
      <c r="P33" s="7"/>
    </row>
    <row r="34" spans="1:16" ht="20.25">
      <c r="A34" s="22">
        <v>75</v>
      </c>
      <c r="B34" s="22">
        <v>84.99</v>
      </c>
      <c r="C34" s="41" t="s">
        <v>23</v>
      </c>
      <c r="D34" s="41" t="s">
        <v>23</v>
      </c>
      <c r="E34" s="77">
        <v>4</v>
      </c>
      <c r="F34" s="41">
        <v>1</v>
      </c>
      <c r="G34" s="25">
        <v>0</v>
      </c>
      <c r="H34" s="7"/>
      <c r="I34" s="7"/>
      <c r="J34" s="7"/>
      <c r="K34" s="7"/>
      <c r="L34" s="7"/>
      <c r="M34" s="7"/>
      <c r="N34" s="7"/>
      <c r="O34" s="7"/>
      <c r="P34" s="7"/>
    </row>
    <row r="35" spans="1:16" ht="20.25">
      <c r="A35" s="22">
        <v>85</v>
      </c>
      <c r="B35" s="22">
        <v>94.99</v>
      </c>
      <c r="C35" s="41" t="s">
        <v>46</v>
      </c>
      <c r="D35" s="41" t="s">
        <v>46</v>
      </c>
      <c r="E35" s="77">
        <v>5</v>
      </c>
      <c r="F35" s="41">
        <v>0</v>
      </c>
      <c r="G35" s="25">
        <v>0</v>
      </c>
      <c r="H35" s="7"/>
      <c r="I35" s="7"/>
      <c r="J35" s="7"/>
      <c r="K35" s="7"/>
      <c r="L35" s="7"/>
      <c r="M35" s="7"/>
      <c r="N35" s="7"/>
      <c r="O35" s="7"/>
      <c r="P35" s="7"/>
    </row>
    <row r="36" spans="1:16" ht="20.25">
      <c r="A36" s="22">
        <v>95</v>
      </c>
      <c r="B36" s="22">
        <v>100</v>
      </c>
      <c r="C36" s="41" t="s">
        <v>47</v>
      </c>
      <c r="D36" s="41" t="s">
        <v>47</v>
      </c>
      <c r="E36" s="77">
        <v>6</v>
      </c>
      <c r="F36" s="41">
        <v>1</v>
      </c>
      <c r="G36" s="25">
        <v>970</v>
      </c>
      <c r="H36" s="7"/>
      <c r="I36" s="7"/>
      <c r="J36" s="7"/>
      <c r="K36" s="7"/>
      <c r="L36" s="7"/>
      <c r="M36" s="7"/>
      <c r="N36" s="7"/>
      <c r="O36" s="7"/>
      <c r="P36" s="7"/>
    </row>
    <row r="37" spans="1:16" ht="20.25">
      <c r="A37" s="66" t="s">
        <v>22</v>
      </c>
      <c r="B37" s="66"/>
      <c r="C37" s="66"/>
      <c r="D37" s="66"/>
      <c r="E37" s="66"/>
      <c r="F37" s="35">
        <f>SUM(F32:F36)</f>
        <v>2</v>
      </c>
      <c r="G37" s="36">
        <f>SUM(G32:G36)</f>
        <v>970</v>
      </c>
      <c r="H37" s="7"/>
      <c r="I37" s="7"/>
      <c r="J37" s="7"/>
      <c r="K37" s="7"/>
      <c r="L37" s="7"/>
      <c r="M37" s="7"/>
      <c r="N37" s="7"/>
      <c r="O37" s="7"/>
      <c r="P37" s="7"/>
    </row>
    <row r="38" spans="1:16" ht="2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2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20.25">
      <c r="A40" s="71" t="s">
        <v>13</v>
      </c>
      <c r="B40" s="71"/>
      <c r="C40" s="70" t="s">
        <v>48</v>
      </c>
      <c r="D40" s="70"/>
      <c r="E40" s="73">
        <f>SUM(F37)</f>
        <v>2</v>
      </c>
      <c r="F40" s="7" t="s">
        <v>51</v>
      </c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20.25">
      <c r="A41" s="7"/>
      <c r="B41" s="7"/>
      <c r="C41" s="70" t="s">
        <v>70</v>
      </c>
      <c r="D41" s="70"/>
      <c r="E41" s="26">
        <v>25480</v>
      </c>
      <c r="F41" s="7" t="s">
        <v>52</v>
      </c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ht="20.25">
      <c r="A42" s="7"/>
      <c r="B42" s="7"/>
      <c r="C42" s="70" t="s">
        <v>49</v>
      </c>
      <c r="D42" s="70"/>
      <c r="E42" s="34">
        <f>SUM(E41*4/100)</f>
        <v>1019.2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20.25">
      <c r="A43" s="7"/>
      <c r="B43" s="7"/>
      <c r="C43" s="70" t="s">
        <v>50</v>
      </c>
      <c r="D43" s="70"/>
      <c r="E43" s="34">
        <f>SUM(G37)</f>
        <v>970</v>
      </c>
      <c r="F43" s="7" t="s">
        <v>52</v>
      </c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20.25">
      <c r="A44" s="7"/>
      <c r="B44" s="7"/>
      <c r="C44" s="70" t="s">
        <v>26</v>
      </c>
      <c r="D44" s="70"/>
      <c r="E44" s="34">
        <f>SUM(E42-E43)</f>
        <v>49.200000000000045</v>
      </c>
      <c r="F44" s="7" t="s">
        <v>52</v>
      </c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2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ht="2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ht="2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ht="2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2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2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ht="2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2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ht="2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2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 ht="2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</sheetData>
  <mergeCells count="22">
    <mergeCell ref="C41:D41"/>
    <mergeCell ref="C42:D42"/>
    <mergeCell ref="C43:D43"/>
    <mergeCell ref="C44:D44"/>
    <mergeCell ref="A25:G25"/>
    <mergeCell ref="A24:G24"/>
    <mergeCell ref="A26:G26"/>
    <mergeCell ref="A37:E37"/>
    <mergeCell ref="A40:B40"/>
    <mergeCell ref="C40:D40"/>
    <mergeCell ref="A1:G1"/>
    <mergeCell ref="A13:E13"/>
    <mergeCell ref="C16:D16"/>
    <mergeCell ref="C17:D17"/>
    <mergeCell ref="C18:D18"/>
    <mergeCell ref="K8:Q8"/>
    <mergeCell ref="K9:Q9"/>
    <mergeCell ref="C20:D20"/>
    <mergeCell ref="A16:B16"/>
    <mergeCell ref="A2:G2"/>
    <mergeCell ref="C19:D19"/>
    <mergeCell ref="K10:Q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ข้อมูลเลื่อนค่าตอบแทน</vt:lpstr>
      <vt:lpstr>ข้อมูลหลัก</vt:lpstr>
      <vt:lpstr>ข้อมูล%การเลื่อน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2014-09-03T20:19:54Z</cp:lastPrinted>
  <dcterms:created xsi:type="dcterms:W3CDTF">2014-07-08T19:49:09Z</dcterms:created>
  <dcterms:modified xsi:type="dcterms:W3CDTF">2014-09-03T20:30:10Z</dcterms:modified>
</cp:coreProperties>
</file>