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 activeTab="2"/>
  </bookViews>
  <sheets>
    <sheet name="กรอบอัตรากำลัง" sheetId="1" r:id="rId1"/>
    <sheet name="ข้อ 9" sheetId="2" r:id="rId2"/>
    <sheet name="ข้อ 11" sheetId="3" r:id="rId3"/>
  </sheets>
  <calcPr calcId="144525"/>
</workbook>
</file>

<file path=xl/calcChain.xml><?xml version="1.0" encoding="utf-8"?>
<calcChain xmlns="http://schemas.openxmlformats.org/spreadsheetml/2006/main">
  <c r="F39" i="2" l="1"/>
  <c r="F13" i="2"/>
  <c r="F11" i="2"/>
  <c r="F10" i="2"/>
  <c r="Y39" i="2"/>
  <c r="Z39" i="2" s="1"/>
  <c r="Z11" i="2"/>
  <c r="Y13" i="2"/>
  <c r="Z13" i="2" s="1"/>
  <c r="Y11" i="2"/>
  <c r="Y10" i="2"/>
  <c r="Z10" i="2" s="1"/>
  <c r="AJ73" i="2" l="1"/>
  <c r="AJ72" i="2"/>
  <c r="AJ71" i="2"/>
  <c r="AG73" i="2"/>
  <c r="AK73" i="2" s="1"/>
  <c r="AL73" i="2" s="1"/>
  <c r="AG72" i="2"/>
  <c r="AK72" i="2" s="1"/>
  <c r="AL72" i="2" s="1"/>
  <c r="AG71" i="2"/>
  <c r="AK71" i="2" s="1"/>
  <c r="AL71" i="2" s="1"/>
  <c r="O79" i="2" l="1"/>
  <c r="N79" i="2"/>
  <c r="Q77" i="2"/>
  <c r="R77" i="2" s="1"/>
  <c r="P76" i="2"/>
  <c r="Q76" i="2" s="1"/>
  <c r="R76" i="2" s="1"/>
  <c r="Q72" i="2"/>
  <c r="P71" i="2"/>
  <c r="AC73" i="2"/>
  <c r="AD73" i="2" s="1"/>
  <c r="M73" i="2" s="1"/>
  <c r="P73" i="2" s="1"/>
  <c r="AC72" i="2"/>
  <c r="AD72" i="2" s="1"/>
  <c r="AD71" i="2"/>
  <c r="AC71" i="2"/>
  <c r="J79" i="2"/>
  <c r="L79" i="2"/>
  <c r="K79" i="2"/>
  <c r="D79" i="2"/>
  <c r="P75" i="2"/>
  <c r="P79" i="2" l="1"/>
  <c r="M79" i="2"/>
  <c r="R72" i="2"/>
  <c r="Q75" i="2"/>
  <c r="R75" i="2" s="1"/>
  <c r="Q73" i="2"/>
  <c r="Q71" i="2"/>
  <c r="R71" i="2" s="1"/>
  <c r="R66" i="3"/>
  <c r="K66" i="3" s="1"/>
  <c r="P72" i="3"/>
  <c r="J72" i="3" s="1"/>
  <c r="M72" i="3" s="1"/>
  <c r="P70" i="3"/>
  <c r="J70" i="3" s="1"/>
  <c r="M70" i="3" s="1"/>
  <c r="P68" i="3"/>
  <c r="J68" i="3" s="1"/>
  <c r="M68" i="3" s="1"/>
  <c r="P66" i="3"/>
  <c r="J66" i="3"/>
  <c r="P58" i="3"/>
  <c r="J58" i="3" s="1"/>
  <c r="M58" i="3" s="1"/>
  <c r="P56" i="3"/>
  <c r="J56" i="3" s="1"/>
  <c r="M56" i="3" s="1"/>
  <c r="P54" i="3"/>
  <c r="J54" i="3" s="1"/>
  <c r="M54" i="3" s="1"/>
  <c r="P52" i="3"/>
  <c r="J52" i="3"/>
  <c r="M52" i="3" s="1"/>
  <c r="P50" i="3"/>
  <c r="J50" i="3"/>
  <c r="P48" i="3"/>
  <c r="J48" i="3"/>
  <c r="P40" i="3"/>
  <c r="P38" i="3"/>
  <c r="J38" i="3" s="1"/>
  <c r="M38" i="3" s="1"/>
  <c r="P36" i="3"/>
  <c r="J36" i="3" s="1"/>
  <c r="M36" i="3" s="1"/>
  <c r="P34" i="3"/>
  <c r="J34" i="3" s="1"/>
  <c r="M34" i="3" s="1"/>
  <c r="P32" i="3"/>
  <c r="J32" i="3" s="1"/>
  <c r="M32" i="3" s="1"/>
  <c r="P25" i="3"/>
  <c r="J25" i="3" s="1"/>
  <c r="M25" i="3" s="1"/>
  <c r="J40" i="3"/>
  <c r="M40" i="3" s="1"/>
  <c r="R11" i="3"/>
  <c r="K11" i="3" s="1"/>
  <c r="P11" i="3"/>
  <c r="J11" i="3" s="1"/>
  <c r="P23" i="3"/>
  <c r="J23" i="3" s="1"/>
  <c r="M23" i="3" s="1"/>
  <c r="P21" i="3"/>
  <c r="J21" i="3" s="1"/>
  <c r="M21" i="3" s="1"/>
  <c r="P19" i="3"/>
  <c r="J19" i="3" s="1"/>
  <c r="M19" i="3" s="1"/>
  <c r="P17" i="3"/>
  <c r="J17" i="3" s="1"/>
  <c r="M17" i="3" s="1"/>
  <c r="P15" i="3"/>
  <c r="J15" i="3" s="1"/>
  <c r="M15" i="3" s="1"/>
  <c r="R13" i="3"/>
  <c r="K13" i="3" s="1"/>
  <c r="P13" i="3"/>
  <c r="J13" i="3" s="1"/>
  <c r="R9" i="3"/>
  <c r="K9" i="3" s="1"/>
  <c r="P9" i="3"/>
  <c r="J9" i="3" s="1"/>
  <c r="M9" i="3" s="1"/>
  <c r="H57" i="2"/>
  <c r="N57" i="2" s="1"/>
  <c r="H45" i="2"/>
  <c r="I45" i="2"/>
  <c r="G45" i="2"/>
  <c r="AK43" i="2"/>
  <c r="AL43" i="2" s="1"/>
  <c r="O43" i="2" s="1"/>
  <c r="AG43" i="2"/>
  <c r="AH43" i="2" s="1"/>
  <c r="N43" i="2" s="1"/>
  <c r="AK42" i="2"/>
  <c r="AL42" i="2" s="1"/>
  <c r="O42" i="2" s="1"/>
  <c r="AG42" i="2"/>
  <c r="AH42" i="2" s="1"/>
  <c r="N42" i="2" s="1"/>
  <c r="AK37" i="2"/>
  <c r="AL37" i="2" s="1"/>
  <c r="O37" i="2" s="1"/>
  <c r="AG37" i="2"/>
  <c r="AH37" i="2" s="1"/>
  <c r="N37" i="2" s="1"/>
  <c r="AK21" i="2"/>
  <c r="AL21" i="2" s="1"/>
  <c r="O21" i="2" s="1"/>
  <c r="AG21" i="2"/>
  <c r="AH21" i="2" s="1"/>
  <c r="N21" i="2" s="1"/>
  <c r="AK20" i="2"/>
  <c r="AL20" i="2" s="1"/>
  <c r="O20" i="2" s="1"/>
  <c r="AG20" i="2"/>
  <c r="AH20" i="2" s="1"/>
  <c r="N20" i="2" s="1"/>
  <c r="AK36" i="2"/>
  <c r="AL36" i="2" s="1"/>
  <c r="O36" i="2" s="1"/>
  <c r="AG36" i="2"/>
  <c r="AH36" i="2" s="1"/>
  <c r="N36" i="2" s="1"/>
  <c r="AC43" i="2"/>
  <c r="AD43" i="2" s="1"/>
  <c r="M43" i="2" s="1"/>
  <c r="AC42" i="2"/>
  <c r="AD42" i="2" s="1"/>
  <c r="M42" i="2" s="1"/>
  <c r="AC37" i="2"/>
  <c r="AD37" i="2" s="1"/>
  <c r="M37" i="2" s="1"/>
  <c r="AC36" i="2"/>
  <c r="AD36" i="2" s="1"/>
  <c r="M36" i="2" s="1"/>
  <c r="AC21" i="2"/>
  <c r="AD21" i="2" s="1"/>
  <c r="M21" i="2" s="1"/>
  <c r="AC20" i="2"/>
  <c r="AD20" i="2" s="1"/>
  <c r="M20" i="2" s="1"/>
  <c r="AN43" i="2"/>
  <c r="AO43" i="2" s="1"/>
  <c r="AN42" i="2"/>
  <c r="AQ42" i="2" s="1"/>
  <c r="AR42" i="2" s="1"/>
  <c r="AN37" i="2"/>
  <c r="AO37" i="2" s="1"/>
  <c r="AN36" i="2"/>
  <c r="AQ36" i="2" s="1"/>
  <c r="AR36" i="2" s="1"/>
  <c r="AN21" i="2"/>
  <c r="AO21" i="2" s="1"/>
  <c r="AN20" i="2"/>
  <c r="AQ20" i="2" s="1"/>
  <c r="AO42" i="2"/>
  <c r="AO36" i="2"/>
  <c r="AK40" i="2"/>
  <c r="AL40" i="2" s="1"/>
  <c r="O40" i="2" s="1"/>
  <c r="AK39" i="2"/>
  <c r="AL39" i="2" s="1"/>
  <c r="O39" i="2" s="1"/>
  <c r="AK34" i="2"/>
  <c r="AL34" i="2" s="1"/>
  <c r="O34" i="2" s="1"/>
  <c r="AK33" i="2"/>
  <c r="AL33" i="2" s="1"/>
  <c r="O33" i="2" s="1"/>
  <c r="AK32" i="2"/>
  <c r="AL32" i="2" s="1"/>
  <c r="O32" i="2" s="1"/>
  <c r="AK31" i="2"/>
  <c r="AL31" i="2" s="1"/>
  <c r="O31" i="2" s="1"/>
  <c r="AK18" i="2"/>
  <c r="AL18" i="2" s="1"/>
  <c r="O18" i="2" s="1"/>
  <c r="AK17" i="2"/>
  <c r="AL17" i="2" s="1"/>
  <c r="O17" i="2" s="1"/>
  <c r="AK16" i="2"/>
  <c r="AL16" i="2" s="1"/>
  <c r="O16" i="2" s="1"/>
  <c r="AK15" i="2"/>
  <c r="AL15" i="2" s="1"/>
  <c r="O15" i="2" s="1"/>
  <c r="AK14" i="2"/>
  <c r="AL14" i="2" s="1"/>
  <c r="O14" i="2" s="1"/>
  <c r="AK13" i="2"/>
  <c r="AL13" i="2" s="1"/>
  <c r="O13" i="2" s="1"/>
  <c r="AG40" i="2"/>
  <c r="AH40" i="2" s="1"/>
  <c r="N40" i="2" s="1"/>
  <c r="AG39" i="2"/>
  <c r="AH39" i="2" s="1"/>
  <c r="N39" i="2" s="1"/>
  <c r="AG34" i="2"/>
  <c r="AH34" i="2" s="1"/>
  <c r="N34" i="2" s="1"/>
  <c r="AG33" i="2"/>
  <c r="AH33" i="2" s="1"/>
  <c r="N33" i="2" s="1"/>
  <c r="AG32" i="2"/>
  <c r="AH32" i="2" s="1"/>
  <c r="N32" i="2" s="1"/>
  <c r="AG31" i="2"/>
  <c r="AH31" i="2" s="1"/>
  <c r="N31" i="2" s="1"/>
  <c r="AG18" i="2"/>
  <c r="AH18" i="2" s="1"/>
  <c r="N18" i="2" s="1"/>
  <c r="AG17" i="2"/>
  <c r="AH17" i="2" s="1"/>
  <c r="N17" i="2" s="1"/>
  <c r="AG16" i="2"/>
  <c r="AH16" i="2" s="1"/>
  <c r="N16" i="2" s="1"/>
  <c r="AG15" i="2"/>
  <c r="AH15" i="2" s="1"/>
  <c r="N15" i="2" s="1"/>
  <c r="AG14" i="2"/>
  <c r="AH14" i="2" s="1"/>
  <c r="N14" i="2" s="1"/>
  <c r="AG13" i="2"/>
  <c r="AH13" i="2" s="1"/>
  <c r="N13" i="2" s="1"/>
  <c r="AC40" i="2"/>
  <c r="AD40" i="2" s="1"/>
  <c r="M40" i="2" s="1"/>
  <c r="AC39" i="2"/>
  <c r="AD39" i="2" s="1"/>
  <c r="M39" i="2" s="1"/>
  <c r="AC34" i="2"/>
  <c r="AD34" i="2" s="1"/>
  <c r="M34" i="2" s="1"/>
  <c r="AC33" i="2"/>
  <c r="AD33" i="2" s="1"/>
  <c r="M33" i="2" s="1"/>
  <c r="AC32" i="2"/>
  <c r="AD32" i="2" s="1"/>
  <c r="M32" i="2" s="1"/>
  <c r="AC31" i="2"/>
  <c r="AD31" i="2" s="1"/>
  <c r="M31" i="2" s="1"/>
  <c r="AC18" i="2"/>
  <c r="AD18" i="2" s="1"/>
  <c r="M18" i="2" s="1"/>
  <c r="AC17" i="2"/>
  <c r="AD17" i="2" s="1"/>
  <c r="M17" i="2" s="1"/>
  <c r="AC16" i="2"/>
  <c r="AD16" i="2" s="1"/>
  <c r="M16" i="2" s="1"/>
  <c r="AC15" i="2"/>
  <c r="AD15" i="2" s="1"/>
  <c r="M15" i="2" s="1"/>
  <c r="AC14" i="2"/>
  <c r="AD14" i="2" s="1"/>
  <c r="M14" i="2" s="1"/>
  <c r="AC13" i="2"/>
  <c r="AD13" i="2" s="1"/>
  <c r="M13" i="2" s="1"/>
  <c r="AK11" i="2"/>
  <c r="AL11" i="2" s="1"/>
  <c r="O11" i="2" s="1"/>
  <c r="AG11" i="2"/>
  <c r="AH11" i="2" s="1"/>
  <c r="N11" i="2" s="1"/>
  <c r="AC11" i="2"/>
  <c r="AD11" i="2" s="1"/>
  <c r="M11" i="2" s="1"/>
  <c r="AK10" i="2"/>
  <c r="AL10" i="2" s="1"/>
  <c r="O10" i="2" s="1"/>
  <c r="AG10" i="2"/>
  <c r="AH10" i="2" s="1"/>
  <c r="N10" i="2" s="1"/>
  <c r="AC10" i="2"/>
  <c r="AD10" i="2" s="1"/>
  <c r="M10" i="2" s="1"/>
  <c r="Z43" i="2"/>
  <c r="F43" i="2" s="1"/>
  <c r="P43" i="2" s="1"/>
  <c r="Q43" i="2" s="1"/>
  <c r="R43" i="2" s="1"/>
  <c r="Z42" i="2"/>
  <c r="F42" i="2" s="1"/>
  <c r="Z37" i="2"/>
  <c r="F37" i="2" s="1"/>
  <c r="P37" i="2" s="1"/>
  <c r="Q37" i="2" s="1"/>
  <c r="R37" i="2" s="1"/>
  <c r="Z36" i="2"/>
  <c r="F36" i="2" s="1"/>
  <c r="Z25" i="2"/>
  <c r="F25" i="2" s="1"/>
  <c r="Z24" i="2"/>
  <c r="F24" i="2" s="1"/>
  <c r="Z22" i="2"/>
  <c r="F22" i="2" s="1"/>
  <c r="Z23" i="2"/>
  <c r="F23" i="2" s="1"/>
  <c r="Z21" i="2"/>
  <c r="F21" i="2" s="1"/>
  <c r="P21" i="2" s="1"/>
  <c r="Q21" i="2" s="1"/>
  <c r="R21" i="2" s="1"/>
  <c r="Z20" i="2"/>
  <c r="F20" i="2" s="1"/>
  <c r="Z40" i="2"/>
  <c r="F40" i="2" s="1"/>
  <c r="P40" i="2" s="1"/>
  <c r="Q40" i="2" s="1"/>
  <c r="R40" i="2" s="1"/>
  <c r="P39" i="2"/>
  <c r="Q39" i="2" s="1"/>
  <c r="Z34" i="2"/>
  <c r="F34" i="2" s="1"/>
  <c r="P34" i="2" s="1"/>
  <c r="Q34" i="2" s="1"/>
  <c r="Z33" i="2"/>
  <c r="F33" i="2" s="1"/>
  <c r="P33" i="2" s="1"/>
  <c r="Q33" i="2" s="1"/>
  <c r="R33" i="2" s="1"/>
  <c r="Z32" i="2"/>
  <c r="F32" i="2" s="1"/>
  <c r="P32" i="2" s="1"/>
  <c r="Q32" i="2" s="1"/>
  <c r="R32" i="2" s="1"/>
  <c r="Z31" i="2"/>
  <c r="F31" i="2" s="1"/>
  <c r="P31" i="2" s="1"/>
  <c r="Q31" i="2" s="1"/>
  <c r="R31" i="2" s="1"/>
  <c r="Z18" i="2"/>
  <c r="F18" i="2" s="1"/>
  <c r="Z17" i="2"/>
  <c r="F17" i="2" s="1"/>
  <c r="Z16" i="2"/>
  <c r="F16" i="2" s="1"/>
  <c r="Z15" i="2"/>
  <c r="F15" i="2" s="1"/>
  <c r="Z14" i="2"/>
  <c r="F14" i="2" s="1"/>
  <c r="P11" i="2"/>
  <c r="Q11" i="2" s="1"/>
  <c r="Q22" i="2" l="1"/>
  <c r="R22" i="2"/>
  <c r="P22" i="2"/>
  <c r="R25" i="2"/>
  <c r="P25" i="2"/>
  <c r="Q25" i="2"/>
  <c r="R23" i="2"/>
  <c r="P23" i="2"/>
  <c r="Q23" i="2"/>
  <c r="Q24" i="2"/>
  <c r="R24" i="2"/>
  <c r="P24" i="2"/>
  <c r="R73" i="2"/>
  <c r="R79" i="2" s="1"/>
  <c r="Q79" i="2"/>
  <c r="R34" i="2"/>
  <c r="R39" i="2"/>
  <c r="AO20" i="2"/>
  <c r="AR20" i="2"/>
  <c r="AT20" i="2"/>
  <c r="AU20" i="2" s="1"/>
  <c r="P10" i="2"/>
  <c r="Q10" i="2" s="1"/>
  <c r="R10" i="2" s="1"/>
  <c r="F45" i="2"/>
  <c r="P20" i="2"/>
  <c r="Q20" i="2" s="1"/>
  <c r="R20" i="2" s="1"/>
  <c r="P36" i="2"/>
  <c r="Q36" i="2" s="1"/>
  <c r="R36" i="2" s="1"/>
  <c r="P42" i="2"/>
  <c r="Q42" i="2" s="1"/>
  <c r="R42" i="2" s="1"/>
  <c r="P15" i="2"/>
  <c r="Q15" i="2" s="1"/>
  <c r="P17" i="2"/>
  <c r="Q17" i="2" s="1"/>
  <c r="R17" i="2" s="1"/>
  <c r="H58" i="2"/>
  <c r="N58" i="2" s="1"/>
  <c r="P14" i="2"/>
  <c r="Q14" i="2" s="1"/>
  <c r="R14" i="2" s="1"/>
  <c r="P16" i="2"/>
  <c r="Q16" i="2" s="1"/>
  <c r="R16" i="2" s="1"/>
  <c r="P18" i="2"/>
  <c r="Q18" i="2" s="1"/>
  <c r="R18" i="2" s="1"/>
  <c r="AQ21" i="2"/>
  <c r="AR21" i="2" s="1"/>
  <c r="AQ37" i="2"/>
  <c r="AR37" i="2" s="1"/>
  <c r="AQ43" i="2"/>
  <c r="AR43" i="2" s="1"/>
  <c r="M45" i="2"/>
  <c r="N45" i="2"/>
  <c r="O45" i="2"/>
  <c r="P13" i="2"/>
  <c r="Q13" i="2" s="1"/>
  <c r="R13" i="2" s="1"/>
  <c r="M66" i="3"/>
  <c r="M48" i="3"/>
  <c r="M50" i="3"/>
  <c r="M13" i="3"/>
  <c r="M11" i="3"/>
  <c r="R11" i="2"/>
  <c r="AT43" i="2"/>
  <c r="AU43" i="2" s="1"/>
  <c r="AT42" i="2"/>
  <c r="AU42" i="2" s="1"/>
  <c r="AT37" i="2"/>
  <c r="AU37" i="2" s="1"/>
  <c r="AT36" i="2"/>
  <c r="AU36" i="2" s="1"/>
  <c r="AT21" i="2"/>
  <c r="AU21" i="2" s="1"/>
  <c r="R15" i="2" l="1"/>
  <c r="R45" i="2" s="1"/>
  <c r="R46" i="2" s="1"/>
  <c r="R47" i="2" s="1"/>
  <c r="R48" i="2" s="1"/>
  <c r="Q45" i="2"/>
  <c r="Q46" i="2" s="1"/>
  <c r="Q47" i="2" s="1"/>
  <c r="Q48" i="2" s="1"/>
  <c r="P45" i="2"/>
  <c r="P46" i="2" s="1"/>
  <c r="P47" i="2" l="1"/>
  <c r="P48" i="2" s="1"/>
  <c r="E45" i="2"/>
  <c r="D45" i="2"/>
  <c r="H43" i="1"/>
  <c r="G43" i="1"/>
  <c r="F43" i="1"/>
  <c r="E43" i="1"/>
  <c r="D43" i="1"/>
  <c r="C43" i="1"/>
  <c r="B43" i="1"/>
</calcChain>
</file>

<file path=xl/sharedStrings.xml><?xml version="1.0" encoding="utf-8"?>
<sst xmlns="http://schemas.openxmlformats.org/spreadsheetml/2006/main" count="853" uniqueCount="240">
  <si>
    <t>กรอบอัตรากำลัง 3 ปี ระหว่างปี 2558 - 2560</t>
  </si>
  <si>
    <t>ส่วนราชการ</t>
  </si>
  <si>
    <t>กรอบ</t>
  </si>
  <si>
    <t>อัตรา</t>
  </si>
  <si>
    <t>กำลัง</t>
  </si>
  <si>
    <t>เดิม</t>
  </si>
  <si>
    <t>หมายเหตุ</t>
  </si>
  <si>
    <t>กรอบอัตราตำแหน่งที่</t>
  </si>
  <si>
    <t>คาดว่าจะต้องใช้ในช่วง</t>
  </si>
  <si>
    <t>ระยะเวลา 3 ปีข้างหน้า</t>
  </si>
  <si>
    <t>อัตากำลังคน</t>
  </si>
  <si>
    <t>เพิ่ม/ลด</t>
  </si>
  <si>
    <t>นักบริหารงาน อบต. 7</t>
  </si>
  <si>
    <t xml:space="preserve"> -</t>
  </si>
  <si>
    <t>สำนักงานปลัด อบต. (01)</t>
  </si>
  <si>
    <t>นักบริหารงานทั่วไป 6</t>
  </si>
  <si>
    <t>เจ้าหน้าที่วิเคราะห์นโยบายและแผน 3-5/6ว</t>
  </si>
  <si>
    <t>นิติกร 3-5/6ว</t>
  </si>
  <si>
    <t>บุคลากร 3-5/6ว</t>
  </si>
  <si>
    <t>เจ้าหน้าที่บริหารงานทั่วไป 3-5/6ว</t>
  </si>
  <si>
    <t>นักพัฒนาชุมชน 3-5/6ว</t>
  </si>
  <si>
    <t>พนักงานจ้าง</t>
  </si>
  <si>
    <t>ผู้ช่วยเจ้าพนักงานพัฒนาชุมชน</t>
  </si>
  <si>
    <t>ผู้ช่วยเจ้าหน้าที่ธุรการ</t>
  </si>
  <si>
    <t>นักการภารโรง</t>
  </si>
  <si>
    <t>คนงานทั่วไป</t>
  </si>
  <si>
    <t>พนักงานขับรถยนต์</t>
  </si>
  <si>
    <t>ยาม</t>
  </si>
  <si>
    <t>ส่วนการคลัง (04)</t>
  </si>
  <si>
    <t>เจ้าหน้าที่บริหารงานการเงินและบัญชี 6</t>
  </si>
  <si>
    <t>นักวิชาการเงินและบัญชี 3-5/6ว</t>
  </si>
  <si>
    <t>นักวิชาการพัสดุ 3-5/6ว</t>
  </si>
  <si>
    <t>เจ้าพนักงานจัดเก็บรายได้ 2-4/5</t>
  </si>
  <si>
    <t>ผู้ช่วยเจ้าพนักงานการเงินและบัญชี</t>
  </si>
  <si>
    <t>ผู้ช่วยเจ้าพนักงานจัดเก็บรายได้</t>
  </si>
  <si>
    <t>กองช่าง (05)</t>
  </si>
  <si>
    <t>ผู้ช่วยช่างโยธา</t>
  </si>
  <si>
    <t>ผู้ช่วยช่างไฟฟ้า</t>
  </si>
  <si>
    <t>นักบริหารงานช่าง 7</t>
  </si>
  <si>
    <t>รวม</t>
  </si>
  <si>
    <t>9. ภาระค่าใช้จ่ายเกี่ยวกับเงินเดือนและประโยชน์ตอบแทนอื่น</t>
  </si>
  <si>
    <t>ที่</t>
  </si>
  <si>
    <t>ชื่อสายงาน</t>
  </si>
  <si>
    <t>ระดับ</t>
  </si>
  <si>
    <t>ตำแหน่ง</t>
  </si>
  <si>
    <t>จำนวน</t>
  </si>
  <si>
    <t>ทั้งหมด</t>
  </si>
  <si>
    <t>จำนวน (คน)</t>
  </si>
  <si>
    <t>เงินเดือน (1)</t>
  </si>
  <si>
    <t>ในระยะเวลา 3 ปีข้างหน้า</t>
  </si>
  <si>
    <t>อัตรากำลังคน</t>
  </si>
  <si>
    <t>ภาระค่าใช้จ่าย</t>
  </si>
  <si>
    <t>ที่เพิ่มขึ้น (2)</t>
  </si>
  <si>
    <t>ค่าใช้จ่ายรวม (3)</t>
  </si>
  <si>
    <t>ประมาณการประโยชน์ตอบแทนอื่น 20%</t>
  </si>
  <si>
    <t>รวมเป็นค่าใช้จ่ายบุคคลทั้งสิ้น</t>
  </si>
  <si>
    <t>คิดเป็นร้อยละ 40 ของงบประมาณรายจ่ายประจำปี</t>
  </si>
  <si>
    <t>ปลัด อบต. (นักบริหารงาน อบต.)</t>
  </si>
  <si>
    <t>รองปลัด อบต. (นักบริหารงาน อบต.)</t>
  </si>
  <si>
    <t>เจ้าหน้าที่วิเคราะห์นโยบายและแผน</t>
  </si>
  <si>
    <t>นิติกร</t>
  </si>
  <si>
    <t>บุคลากร</t>
  </si>
  <si>
    <t>เจ้าหน้าที่บริหารงานทั่วไป</t>
  </si>
  <si>
    <t>นักพัฒนาชุมชน</t>
  </si>
  <si>
    <t>ส่วนการคลัง</t>
  </si>
  <si>
    <t>นักบริหารงานช่าง (ผอ.กองช่าง)</t>
  </si>
  <si>
    <t>นายช่างโยธา</t>
  </si>
  <si>
    <t>นายช่างโยธา 2-4/5</t>
  </si>
  <si>
    <t>เจ้าหน้าที่บริหารงานการเงินและบัญชี</t>
  </si>
  <si>
    <t>นักวิชาการเงินและบัญชี</t>
  </si>
  <si>
    <t>นักวิชาการพัสดุ</t>
  </si>
  <si>
    <t>เจ้าพนักงานจัดเก็บรายได้</t>
  </si>
  <si>
    <t>เงินเดือน</t>
  </si>
  <si>
    <t>ปัจจุบัน</t>
  </si>
  <si>
    <t>ที่คาดว่าจะต้องใช้</t>
  </si>
  <si>
    <t>อัตราตำแหน่ง</t>
  </si>
  <si>
    <t>ที่มีอยู่</t>
  </si>
  <si>
    <t>ทั้งปี (1)</t>
  </si>
  <si>
    <t>ส่วนต่าง</t>
  </si>
  <si>
    <t>12 เดือน</t>
  </si>
  <si>
    <t>ปี 2557</t>
  </si>
  <si>
    <t>ปัดเศษ</t>
  </si>
  <si>
    <t>ค่าตอบแทนเดิม</t>
  </si>
  <si>
    <t>เลื่อน 4%</t>
  </si>
  <si>
    <t>ภาระค่าใช้จ่ายของพนักงานจ้างตามภารกิจ (2)</t>
  </si>
  <si>
    <t>ภาระค่าใช้จ่ายที่เพิ่มขึ้นของพนักงานส่วนตำบล (2)</t>
  </si>
  <si>
    <t>1. พนักงานส่วนตำบล ประมาณการเพิ่มขึ้นปีละ 1 ขั้น โดยถือ ปี 2557 เป็นเกณฑ์ในการคิดคำนวน</t>
  </si>
  <si>
    <t>2. พนักงานจ้างตามภารกิจ ประมาณการเพิ่มขึ้นปีละ 4% ของค่าตอบแทนในแต่ละปี โดยถือปี 2557 เป็นเกณฑ์ในการคิดคำนวน (อยู่ด้านขวามือสุด)</t>
  </si>
  <si>
    <r>
      <t xml:space="preserve">3. </t>
    </r>
    <r>
      <rPr>
        <b/>
        <sz val="14"/>
        <color theme="1"/>
        <rFont val="TH SarabunIT๙"/>
        <family val="2"/>
      </rPr>
      <t>ช่องสีเหลือง</t>
    </r>
    <r>
      <rPr>
        <sz val="14"/>
        <color theme="1"/>
        <rFont val="TH SarabunIT๙"/>
        <family val="2"/>
      </rPr>
      <t xml:space="preserve"> และ</t>
    </r>
    <r>
      <rPr>
        <b/>
        <sz val="14"/>
        <color theme="1"/>
        <rFont val="TH SarabunIT๙"/>
        <family val="2"/>
      </rPr>
      <t>ช่องสีเขียว</t>
    </r>
    <r>
      <rPr>
        <sz val="14"/>
        <color theme="1"/>
        <rFont val="TH SarabunIT๙"/>
        <family val="2"/>
      </rPr>
      <t xml:space="preserve">  จะคำนวนมาให้เองไม่ต้องใส่จำนวนเงิน ...</t>
    </r>
    <r>
      <rPr>
        <b/>
        <sz val="14"/>
        <color theme="1"/>
        <rFont val="TH SarabunIT๙"/>
        <family val="2"/>
      </rPr>
      <t xml:space="preserve"> ส่วนช่องอื่น ๆ</t>
    </r>
    <r>
      <rPr>
        <sz val="14"/>
        <color theme="1"/>
        <rFont val="TH SarabunIT๙"/>
        <family val="2"/>
      </rPr>
      <t xml:space="preserve">  ต้องใส่จำนวนเงินเอาเอง</t>
    </r>
  </si>
  <si>
    <r>
      <t xml:space="preserve">4. </t>
    </r>
    <r>
      <rPr>
        <b/>
        <sz val="14"/>
        <color theme="1"/>
        <rFont val="TH SarabunIT๙"/>
        <family val="2"/>
      </rPr>
      <t>ช่องสีเหลือง</t>
    </r>
    <r>
      <rPr>
        <sz val="14"/>
        <color theme="1"/>
        <rFont val="TH SarabunIT๙"/>
        <family val="2"/>
      </rPr>
      <t xml:space="preserve">  จะไปใส่จำนวนเงินให้ใน </t>
    </r>
    <r>
      <rPr>
        <b/>
        <sz val="14"/>
        <color theme="1"/>
        <rFont val="TH SarabunIT๙"/>
        <family val="2"/>
      </rPr>
      <t>ช่อง (1) และ (2)</t>
    </r>
    <r>
      <rPr>
        <sz val="14"/>
        <color theme="1"/>
        <rFont val="TH SarabunIT๙"/>
        <family val="2"/>
      </rPr>
      <t xml:space="preserve"> ของ</t>
    </r>
    <r>
      <rPr>
        <b/>
        <sz val="14"/>
        <color theme="1"/>
        <rFont val="TH SarabunIT๙"/>
        <family val="2"/>
      </rPr>
      <t>ข้อ 9. ภาระค่าใช้จ่ายเกี่ยวกับเงินเดือนและประโยชน์อื่น</t>
    </r>
    <r>
      <rPr>
        <sz val="14"/>
        <color theme="1"/>
        <rFont val="TH SarabunIT๙"/>
        <family val="2"/>
      </rPr>
      <t xml:space="preserve"> </t>
    </r>
  </si>
  <si>
    <r>
      <t xml:space="preserve">1. </t>
    </r>
    <r>
      <rPr>
        <b/>
        <sz val="14"/>
        <color theme="1"/>
        <rFont val="TH SarabunIT๙"/>
        <family val="2"/>
      </rPr>
      <t>ช่องสีเหลือง</t>
    </r>
    <r>
      <rPr>
        <sz val="14"/>
        <color theme="1"/>
        <rFont val="TH SarabunIT๙"/>
        <family val="2"/>
      </rPr>
      <t xml:space="preserve">  ไมได้ใส่ตัวเลข  </t>
    </r>
  </si>
  <si>
    <r>
      <t xml:space="preserve">2. </t>
    </r>
    <r>
      <rPr>
        <b/>
        <sz val="14"/>
        <color theme="1"/>
        <rFont val="TH SarabunIT๙"/>
        <family val="2"/>
      </rPr>
      <t>ช่องสีขาว</t>
    </r>
    <r>
      <rPr>
        <sz val="14"/>
        <color theme="1"/>
        <rFont val="TH SarabunIT๙"/>
        <family val="2"/>
      </rPr>
      <t xml:space="preserve">  ให้ปัดจำนวนเงินให้เต็มสิบ</t>
    </r>
  </si>
  <si>
    <t xml:space="preserve">    *** ไม่ต้องไปใส่จำนวนเงินในช่อง (1) , (2) และ (3) อีก เพราะคำนวนมาให้แล้ว (อยู่ด้านซ้ายมือสุด) ****</t>
  </si>
  <si>
    <r>
      <t xml:space="preserve">2. ดังนั้นในการจัดทำภาระค่าใช้จ่ายตามข้อ 9. </t>
    </r>
    <r>
      <rPr>
        <b/>
        <sz val="14"/>
        <color theme="1"/>
        <rFont val="TH SarabunIT๙"/>
        <family val="2"/>
      </rPr>
      <t>ของช่องสีเหลือง</t>
    </r>
    <r>
      <rPr>
        <sz val="14"/>
        <color theme="1"/>
        <rFont val="TH SarabunIT๙"/>
        <family val="2"/>
      </rPr>
      <t xml:space="preserve"> จะต้องไปดำเนินการ</t>
    </r>
    <r>
      <rPr>
        <b/>
        <sz val="14"/>
        <color theme="1"/>
        <rFont val="TH SarabunIT๙"/>
        <family val="2"/>
      </rPr>
      <t>ด้านขวามือก่อนเสมอ</t>
    </r>
  </si>
  <si>
    <r>
      <t xml:space="preserve">1. </t>
    </r>
    <r>
      <rPr>
        <b/>
        <sz val="14"/>
        <color theme="1"/>
        <rFont val="TH SarabunIT๙"/>
        <family val="2"/>
      </rPr>
      <t>ช่องสีเหลือง</t>
    </r>
    <r>
      <rPr>
        <sz val="14"/>
        <color theme="1"/>
        <rFont val="TH SarabunIT๙"/>
        <family val="2"/>
      </rPr>
      <t xml:space="preserve">  ไม่ต้องไปใส่จำนวนเงิน  เ</t>
    </r>
    <r>
      <rPr>
        <b/>
        <sz val="14"/>
        <color theme="1"/>
        <rFont val="TH SarabunIT๙"/>
        <family val="2"/>
      </rPr>
      <t>พราะจะใช้สูตรในการคำนวนให้</t>
    </r>
    <r>
      <rPr>
        <sz val="14"/>
        <color theme="1"/>
        <rFont val="TH SarabunIT๙"/>
        <family val="2"/>
      </rPr>
      <t xml:space="preserve"> ซึ่งอยู่ทางด้านขวามือ ทั้งของพนักงานส่วนตำบล และพนักงานจ้างตามภารกิจ</t>
    </r>
  </si>
  <si>
    <t>วิธีการคำนวน</t>
  </si>
  <si>
    <t>นักบริหารงานทั่วไป (หน.สป.)</t>
  </si>
  <si>
    <r>
      <t xml:space="preserve">3. </t>
    </r>
    <r>
      <rPr>
        <b/>
        <sz val="14"/>
        <color theme="1"/>
        <rFont val="TH SarabunIT๙"/>
        <family val="2"/>
      </rPr>
      <t>พนักงานจ้างตามภารกิจ</t>
    </r>
    <r>
      <rPr>
        <sz val="14"/>
        <color theme="1"/>
        <rFont val="TH SarabunIT๙"/>
        <family val="2"/>
      </rPr>
      <t xml:space="preserve">  ใช้อัตราค่าตอบแทนพนักงานจ้างใหม่แล้ว (ฉบับที่ 3)</t>
    </r>
  </si>
  <si>
    <r>
      <t xml:space="preserve">6. </t>
    </r>
    <r>
      <rPr>
        <b/>
        <sz val="14"/>
        <color theme="1"/>
        <rFont val="TH SarabunIT๙"/>
        <family val="2"/>
      </rPr>
      <t>พนักงานจ้างทั่วไป</t>
    </r>
    <r>
      <rPr>
        <sz val="14"/>
        <color theme="1"/>
        <rFont val="TH SarabunIT๙"/>
        <family val="2"/>
      </rPr>
      <t xml:space="preserve">  จะไม่มีการเพิ่มค่าตอบแทน  ไม่ต้องไปคำนวน</t>
    </r>
  </si>
  <si>
    <t>งบประมาณรายจ่าย ปี 2558  ตั้งจ่ายไว้</t>
  </si>
  <si>
    <t>ปี 2559 เพิ่มขึ้น 5% ของปี 2558 เป็นเงิน</t>
  </si>
  <si>
    <t>ปี 2560 เพิ่มขึ้น 5% ของปี 2559 เป็นเงิน</t>
  </si>
  <si>
    <t>บาท</t>
  </si>
  <si>
    <t xml:space="preserve">  -</t>
  </si>
  <si>
    <t xml:space="preserve"> - </t>
  </si>
  <si>
    <t>4. เงินเดือน/ค่าตอบแทนครูศูนย์พัฒนาเด็กเล็ก  ไม่นำมาคำนวนร้อยละ 40 ตามข้อ (7)</t>
  </si>
  <si>
    <t>ตั้งจ่ายไว้</t>
  </si>
  <si>
    <t>(ลดลงเหลือหลักร้อย)</t>
  </si>
  <si>
    <t>11. บัญชีแสดงจัดคนลงสู่ตำแหน่งและการกำหนดเลขที่ตำแหน่งในส่วนราชการ</t>
  </si>
  <si>
    <t>สำนักงานปลัดองค์การบริหารส่วนตำบล</t>
  </si>
  <si>
    <t>ชื่อ - สกุล</t>
  </si>
  <si>
    <t>คุณวุฒิ</t>
  </si>
  <si>
    <t>การศึกษา</t>
  </si>
  <si>
    <t>กรอบอัตรากำลังเดิม</t>
  </si>
  <si>
    <t>กรอบอัตรากำลังใหม่</t>
  </si>
  <si>
    <t>เลขที่ตำแหน่ง</t>
  </si>
  <si>
    <t>เงินประจำ</t>
  </si>
  <si>
    <t>เงินเพิ่มอื่นๆ/</t>
  </si>
  <si>
    <t>เงินค่าตอบแทน</t>
  </si>
  <si>
    <t>00-0101-001</t>
  </si>
  <si>
    <t>00-0101-002</t>
  </si>
  <si>
    <t>นักบริหารงาน อบต.</t>
  </si>
  <si>
    <t>(ปลัด อบต.)</t>
  </si>
  <si>
    <t>(รองปลัด อบต.)</t>
  </si>
  <si>
    <t>นักบริหารงานทั่วไป</t>
  </si>
  <si>
    <t>(หัวหน้าสำนักงานปลัด อบต.)</t>
  </si>
  <si>
    <t>ป.ตรี</t>
  </si>
  <si>
    <t>ป.โท</t>
  </si>
  <si>
    <t>เป็นเงิน</t>
  </si>
  <si>
    <t>วิธีคิดเงินเดือน</t>
  </si>
  <si>
    <t>เจ้าหน้าที่วิเคราะห์นโยบาย</t>
  </si>
  <si>
    <t>และแผน</t>
  </si>
  <si>
    <t>01-0102-001</t>
  </si>
  <si>
    <t>ผู้ช่วยเจ้าพนักงาน</t>
  </si>
  <si>
    <t>พัฒนาชุมชน</t>
  </si>
  <si>
    <t>ปวส.</t>
  </si>
  <si>
    <t>เจ้าหน้าที่บริหารงานการเงิน</t>
  </si>
  <si>
    <t>และบัญชี (หัวหน้าส่วนการคลัง)</t>
  </si>
  <si>
    <t>ผู้ช่วยเจ้าพนักงานการเงิน</t>
  </si>
  <si>
    <t>และบัญชี</t>
  </si>
  <si>
    <t>จัดเก็บรายได้</t>
  </si>
  <si>
    <t>กองช่าง</t>
  </si>
  <si>
    <t>นักบริหารงานช่าง</t>
  </si>
  <si>
    <t>ปวช.</t>
  </si>
  <si>
    <t>ศูนย์พัฒนาเด็กเล็ก</t>
  </si>
  <si>
    <t>ครู</t>
  </si>
  <si>
    <t>หัวหน้าศูนย์พัฒนาเด็กเล็ก</t>
  </si>
  <si>
    <t>ผู้ช่วยครูผู้ดูแลเด็ก</t>
  </si>
  <si>
    <t>**** แบบที่ 1  ไม่มีการเพิ่มตำแหน่ง *****</t>
  </si>
  <si>
    <t>**** แบบที่ 2  มีการเพิ่มตำแหน่ง *****</t>
  </si>
  <si>
    <t>ว่างเดิม</t>
  </si>
  <si>
    <t xml:space="preserve">บุคลากร </t>
  </si>
  <si>
    <t>เจ้าพนักงานพัฒนาชุมชน</t>
  </si>
  <si>
    <t>เจ้าหน้าที่ธุรการ</t>
  </si>
  <si>
    <t>ผู้ช่วย จนท.วิเคราะห์นโยบายและแผน</t>
  </si>
  <si>
    <t>ผู้ช่วยเจ้าพนักงานธุรการ</t>
  </si>
  <si>
    <t>ผู้ช่วยเจ้าหน้าที่บันทึกข้อมูล</t>
  </si>
  <si>
    <t>คนสวน</t>
  </si>
  <si>
    <t>3-5/6ว</t>
  </si>
  <si>
    <t xml:space="preserve"> 2-4/5</t>
  </si>
  <si>
    <t xml:space="preserve"> 1-3/4</t>
  </si>
  <si>
    <t>2. วิธีการคิดภาระค่าใช้จ่ายที่เพิ่มขึ้น (2) ดังนี้</t>
  </si>
  <si>
    <t xml:space="preserve">    2.1  สาย 3-5/6ว  </t>
  </si>
  <si>
    <r>
      <t xml:space="preserve">ปี 2558 คิดจาก  </t>
    </r>
    <r>
      <rPr>
        <b/>
        <sz val="14"/>
        <color theme="1"/>
        <rFont val="TH SarabunIT๙"/>
        <family val="2"/>
      </rPr>
      <t>" (เงินเดือนขั้นต่ำของระดับ 3 + เงินเดือนขั้นสูงสุดของระดับ 6) หาร 2 คูณด้วย 12"</t>
    </r>
    <r>
      <rPr>
        <sz val="14"/>
        <color theme="1"/>
        <rFont val="TH SarabunIT๙"/>
        <family val="2"/>
      </rPr>
      <t xml:space="preserve"> ซึ่งจะได้เท่ากับ</t>
    </r>
  </si>
  <si>
    <r>
      <t xml:space="preserve">ปี 2559 คิดจาก  " </t>
    </r>
    <r>
      <rPr>
        <b/>
        <sz val="14"/>
        <color theme="1"/>
        <rFont val="TH SarabunIT๙"/>
        <family val="2"/>
      </rPr>
      <t>(เงินเดือนขั้นต่ำสุดของระดับ 3 เพิ่มขึ้น 1.0 ขั้น) + (เงินเดือนขั้นสูงสุดของระดับ 6 ลดลง 1.0 ขั้น) หาร 2 คูณ 12</t>
    </r>
    <r>
      <rPr>
        <sz val="14"/>
        <color theme="1"/>
        <rFont val="TH SarabunIT๙"/>
        <family val="2"/>
      </rPr>
      <t xml:space="preserve"> " </t>
    </r>
  </si>
  <si>
    <r>
      <t xml:space="preserve">ซึ่งจะได้เท่ากับ </t>
    </r>
    <r>
      <rPr>
        <b/>
        <sz val="14"/>
        <color theme="1"/>
        <rFont val="TH SarabunIT๙"/>
        <family val="2"/>
      </rPr>
      <t>(7530 - 7140) + (33310 - 32270) หาร 2 คูณ 12</t>
    </r>
    <r>
      <rPr>
        <sz val="14"/>
        <color theme="1"/>
        <rFont val="TH SarabunIT๙"/>
        <family val="2"/>
      </rPr>
      <t xml:space="preserve"> จะได้เท่ากับ </t>
    </r>
    <r>
      <rPr>
        <b/>
        <sz val="14"/>
        <color theme="1"/>
        <rFont val="TH SarabunIT๙"/>
        <family val="2"/>
      </rPr>
      <t>(390 + 1040) หาร 2 คูณ 12</t>
    </r>
    <r>
      <rPr>
        <sz val="14"/>
        <color theme="1"/>
        <rFont val="TH SarabunIT๙"/>
        <family val="2"/>
      </rPr>
      <t xml:space="preserve">  </t>
    </r>
  </si>
  <si>
    <r>
      <rPr>
        <b/>
        <sz val="14"/>
        <color theme="1"/>
        <rFont val="TH SarabunIT๙"/>
        <family val="2"/>
      </rPr>
      <t>(7140+33310) หาร 2 คูณ 12</t>
    </r>
    <r>
      <rPr>
        <sz val="14"/>
        <color theme="1"/>
        <rFont val="TH SarabunIT๙"/>
        <family val="2"/>
      </rPr>
      <t xml:space="preserve"> จะได้เท่ากับ  </t>
    </r>
    <r>
      <rPr>
        <b/>
        <sz val="14"/>
        <color theme="1"/>
        <rFont val="TH SarabunIT๙"/>
        <family val="2"/>
      </rPr>
      <t>242,700</t>
    </r>
  </si>
  <si>
    <r>
      <t xml:space="preserve">จะได้เท่ากับ  </t>
    </r>
    <r>
      <rPr>
        <b/>
        <sz val="14"/>
        <color theme="1"/>
        <rFont val="TH SarabunIT๙"/>
        <family val="2"/>
      </rPr>
      <t>8580</t>
    </r>
  </si>
  <si>
    <t>ปี 2560 ใส่จำนวนเงินเหมือนกับ ปี 2559</t>
  </si>
  <si>
    <t xml:space="preserve">    2.2  สาย 2-4/5  </t>
  </si>
  <si>
    <r>
      <rPr>
        <b/>
        <sz val="14"/>
        <color theme="1"/>
        <rFont val="TH SarabunIT๙"/>
        <family val="2"/>
      </rPr>
      <t>(5810+27350) หาร 2 คูณ 12</t>
    </r>
    <r>
      <rPr>
        <sz val="14"/>
        <color theme="1"/>
        <rFont val="TH SarabunIT๙"/>
        <family val="2"/>
      </rPr>
      <t xml:space="preserve"> จะได้เท่ากับ  </t>
    </r>
    <r>
      <rPr>
        <b/>
        <sz val="14"/>
        <color theme="1"/>
        <rFont val="TH SarabunIT๙"/>
        <family val="2"/>
      </rPr>
      <t>198,960</t>
    </r>
  </si>
  <si>
    <r>
      <t xml:space="preserve">ปี 2559 คิดจาก  </t>
    </r>
    <r>
      <rPr>
        <b/>
        <sz val="14"/>
        <color theme="1"/>
        <rFont val="TH SarabunIT๙"/>
        <family val="2"/>
      </rPr>
      <t>" (เงินเดือนขั้นต่ำของระดับ 2 + เงินเดือนขั้นสูงสุดของระดับ 5) หาร 2 คูณด้วย 12"</t>
    </r>
    <r>
      <rPr>
        <sz val="14"/>
        <color theme="1"/>
        <rFont val="TH SarabunIT๙"/>
        <family val="2"/>
      </rPr>
      <t xml:space="preserve"> ซึ่งจะได้เท่ากับ</t>
    </r>
  </si>
  <si>
    <r>
      <t xml:space="preserve">ปี 2560 คิดจาก  " </t>
    </r>
    <r>
      <rPr>
        <b/>
        <sz val="14"/>
        <color theme="1"/>
        <rFont val="TH SarabunIT๙"/>
        <family val="2"/>
      </rPr>
      <t>(เงินเดือนขั้นต่ำสุดของระดับ 2 เพิ่มขึ้น 1.0 ขั้น) + (เงินเดือนขั้นสูงสุดของระดับ 5 ลดลง 1.0 ขั้น) หาร 2 คูณ 12</t>
    </r>
    <r>
      <rPr>
        <sz val="14"/>
        <color theme="1"/>
        <rFont val="TH SarabunIT๙"/>
        <family val="2"/>
      </rPr>
      <t xml:space="preserve"> " </t>
    </r>
  </si>
  <si>
    <r>
      <t xml:space="preserve">ซึ่งจะได้เท่ากับ </t>
    </r>
    <r>
      <rPr>
        <b/>
        <sz val="14"/>
        <color theme="1"/>
        <rFont val="TH SarabunIT๙"/>
        <family val="2"/>
      </rPr>
      <t>(6140 -5810) + (27350 - 26500) หาร 2 คูณ 12</t>
    </r>
    <r>
      <rPr>
        <sz val="14"/>
        <color theme="1"/>
        <rFont val="TH SarabunIT๙"/>
        <family val="2"/>
      </rPr>
      <t xml:space="preserve"> จะได้เท่ากับ </t>
    </r>
    <r>
      <rPr>
        <b/>
        <sz val="14"/>
        <color theme="1"/>
        <rFont val="TH SarabunIT๙"/>
        <family val="2"/>
      </rPr>
      <t>(330 + 850) หาร 2 คูณ 12</t>
    </r>
    <r>
      <rPr>
        <sz val="14"/>
        <color theme="1"/>
        <rFont val="TH SarabunIT๙"/>
        <family val="2"/>
      </rPr>
      <t xml:space="preserve">  </t>
    </r>
  </si>
  <si>
    <r>
      <t xml:space="preserve">จะได้เท่ากับ  </t>
    </r>
    <r>
      <rPr>
        <b/>
        <sz val="14"/>
        <color theme="1"/>
        <rFont val="TH SarabunIT๙"/>
        <family val="2"/>
      </rPr>
      <t>7080</t>
    </r>
  </si>
  <si>
    <r>
      <t xml:space="preserve">ปี 2558 คิดจาก  </t>
    </r>
    <r>
      <rPr>
        <b/>
        <sz val="14"/>
        <color theme="1"/>
        <rFont val="TH SarabunIT๙"/>
        <family val="2"/>
      </rPr>
      <t>" (เงินเดือนขั้นต่ำของระดับ 1 + เงินเดือนขั้นสูงสุดของระดับ 4) หาร 2 คูณด้วย 12"</t>
    </r>
    <r>
      <rPr>
        <sz val="14"/>
        <color theme="1"/>
        <rFont val="TH SarabunIT๙"/>
        <family val="2"/>
      </rPr>
      <t xml:space="preserve"> ซึ่งจะได้เท่ากับ</t>
    </r>
  </si>
  <si>
    <r>
      <rPr>
        <b/>
        <sz val="14"/>
        <color theme="1"/>
        <rFont val="TH SarabunIT๙"/>
        <family val="2"/>
      </rPr>
      <t>(4870+22760) หาร 2 คูณ 12</t>
    </r>
    <r>
      <rPr>
        <sz val="14"/>
        <color theme="1"/>
        <rFont val="TH SarabunIT๙"/>
        <family val="2"/>
      </rPr>
      <t xml:space="preserve"> จะได้เท่ากับ  </t>
    </r>
    <r>
      <rPr>
        <b/>
        <sz val="14"/>
        <color theme="1"/>
        <rFont val="TH SarabunIT๙"/>
        <family val="2"/>
      </rPr>
      <t>165780</t>
    </r>
  </si>
  <si>
    <r>
      <t xml:space="preserve">ปี 2559 คิดจาก  " </t>
    </r>
    <r>
      <rPr>
        <b/>
        <sz val="14"/>
        <color theme="1"/>
        <rFont val="TH SarabunIT๙"/>
        <family val="2"/>
      </rPr>
      <t>(เงินเดือนขั้นต่ำสุดของระดับ 1 เพิ่มขึ้น 1.0 ขั้น) + (เงินเดือนขั้นสูงสุดของระดับ 4 ลดลง 1.0 ขั้น) หาร 2 คูณ 12</t>
    </r>
    <r>
      <rPr>
        <sz val="14"/>
        <color theme="1"/>
        <rFont val="TH SarabunIT๙"/>
        <family val="2"/>
      </rPr>
      <t xml:space="preserve"> " </t>
    </r>
  </si>
  <si>
    <r>
      <t xml:space="preserve">ซึ่งจะได้เท่ากับ </t>
    </r>
    <r>
      <rPr>
        <b/>
        <sz val="14"/>
        <color theme="1"/>
        <rFont val="TH SarabunIT๙"/>
        <family val="2"/>
      </rPr>
      <t>(5100 - 4870) + (22760 - 22050) หาร 2 คูณ 12</t>
    </r>
    <r>
      <rPr>
        <sz val="14"/>
        <color theme="1"/>
        <rFont val="TH SarabunIT๙"/>
        <family val="2"/>
      </rPr>
      <t xml:space="preserve"> จะได้เท่ากับ </t>
    </r>
    <r>
      <rPr>
        <b/>
        <sz val="14"/>
        <color theme="1"/>
        <rFont val="TH SarabunIT๙"/>
        <family val="2"/>
      </rPr>
      <t>(230 + 710) หาร 2 คูณ 12</t>
    </r>
    <r>
      <rPr>
        <sz val="14"/>
        <color theme="1"/>
        <rFont val="TH SarabunIT๙"/>
        <family val="2"/>
      </rPr>
      <t xml:space="preserve">  </t>
    </r>
  </si>
  <si>
    <r>
      <t xml:space="preserve">จะได้เท่ากับ  </t>
    </r>
    <r>
      <rPr>
        <b/>
        <sz val="14"/>
        <color theme="1"/>
        <rFont val="TH SarabunIT๙"/>
        <family val="2"/>
      </rPr>
      <t>5640</t>
    </r>
  </si>
  <si>
    <t>งด.ต่ำสุด</t>
  </si>
  <si>
    <t>งด.สูงสุด</t>
  </si>
  <si>
    <t>ผลต่าง</t>
  </si>
  <si>
    <t xml:space="preserve">    2.3  สาย 1-3/4 </t>
  </si>
  <si>
    <r>
      <t xml:space="preserve">1. กรณีที่ตำแหน่ง ต้องไปเพิ่มใน </t>
    </r>
    <r>
      <rPr>
        <b/>
        <sz val="14"/>
        <color theme="1"/>
        <rFont val="TH SarabunIT๙"/>
        <family val="2"/>
      </rPr>
      <t>"กรอบอัตรากำลัง 3 ปี พ.ศ. 2558 - 2560"</t>
    </r>
    <r>
      <rPr>
        <sz val="14"/>
        <color theme="1"/>
        <rFont val="TH SarabunIT๙"/>
        <family val="2"/>
      </rPr>
      <t xml:space="preserve"> ด้วย   ** ซึ่งที่ อบต. ไม่ได้เพิ่มอัตรากำลัง แต่ทำตัวอย่างมาให้ดู **</t>
    </r>
  </si>
  <si>
    <t>ตัวอย่าง</t>
  </si>
  <si>
    <t>3. วิธีการคิดภาระค่าใช้จ่ายที่เพิ่มขึ้น (2) ดังนี้</t>
  </si>
  <si>
    <r>
      <t>กรณีพนักงานส่วนตำบล *** เงินเดือน ใช้ตาม</t>
    </r>
    <r>
      <rPr>
        <b/>
        <sz val="14"/>
        <color theme="1"/>
        <rFont val="TH SarabunIT๙"/>
        <family val="2"/>
      </rPr>
      <t xml:space="preserve"> "บัญชีอัตราเงินเดือนพนักงานส่วนท้องถิ่น บัญชี 3"</t>
    </r>
    <r>
      <rPr>
        <sz val="14"/>
        <color theme="1"/>
        <rFont val="TH SarabunIT๙"/>
        <family val="2"/>
      </rPr>
      <t xml:space="preserve">  ***</t>
    </r>
  </si>
  <si>
    <r>
      <t xml:space="preserve">กรณีพนักงานจ้าง *** ค่าตอบแทน ใช้ตาม </t>
    </r>
    <r>
      <rPr>
        <b/>
        <sz val="14"/>
        <color theme="1"/>
        <rFont val="TH SarabunIT๙"/>
        <family val="2"/>
      </rPr>
      <t>"บัญชีค่าตอบแทนพนักงานส่วนจ้าง ฉบับที่ 3"</t>
    </r>
    <r>
      <rPr>
        <sz val="14"/>
        <color theme="1"/>
        <rFont val="TH SarabunIT๙"/>
        <family val="2"/>
      </rPr>
      <t xml:space="preserve">  ***</t>
    </r>
  </si>
  <si>
    <t xml:space="preserve">    3.1  จ้างวุฒิ ป.ตรี</t>
  </si>
  <si>
    <r>
      <t>ปี 2558 ใส่จำนวนเงินค่าตอบแทนตามวุฒิ</t>
    </r>
    <r>
      <rPr>
        <b/>
        <sz val="14"/>
        <color theme="1"/>
        <rFont val="TH SarabunIT๙"/>
        <family val="2"/>
      </rPr>
      <t xml:space="preserve"> "ป.ตรี คูณ 12"</t>
    </r>
    <r>
      <rPr>
        <sz val="14"/>
        <color theme="1"/>
        <rFont val="TH SarabunIT๙"/>
        <family val="2"/>
      </rPr>
      <t xml:space="preserve"> ได้เลย ซึ่งจะได้เท่ากับ </t>
    </r>
    <r>
      <rPr>
        <b/>
        <sz val="14"/>
        <color theme="1"/>
        <rFont val="TH SarabunIT๙"/>
        <family val="2"/>
      </rPr>
      <t xml:space="preserve"> 15000*12</t>
    </r>
    <r>
      <rPr>
        <sz val="14"/>
        <color theme="1"/>
        <rFont val="TH SarabunIT๙"/>
        <family val="2"/>
      </rPr>
      <t xml:space="preserve">  เท่ากับ </t>
    </r>
    <r>
      <rPr>
        <b/>
        <sz val="14"/>
        <color theme="1"/>
        <rFont val="TH SarabunIT๙"/>
        <family val="2"/>
      </rPr>
      <t xml:space="preserve"> 180000</t>
    </r>
  </si>
  <si>
    <t xml:space="preserve">    3.2  จ้างวุฒิ ปวส.</t>
  </si>
  <si>
    <t xml:space="preserve">    3.3  จ้างวุฒิ ปวช.</t>
  </si>
  <si>
    <r>
      <t>ปี 2558 ใส่จำนวนเงินค่าตอบแทนตามวุฒิ</t>
    </r>
    <r>
      <rPr>
        <b/>
        <sz val="14"/>
        <color theme="1"/>
        <rFont val="TH SarabunIT๙"/>
        <family val="2"/>
      </rPr>
      <t xml:space="preserve"> "ปวส. คูณ 12"</t>
    </r>
    <r>
      <rPr>
        <sz val="14"/>
        <color theme="1"/>
        <rFont val="TH SarabunIT๙"/>
        <family val="2"/>
      </rPr>
      <t xml:space="preserve"> ได้เลย ซึ่งจะได้เท่ากับ </t>
    </r>
    <r>
      <rPr>
        <b/>
        <sz val="14"/>
        <color theme="1"/>
        <rFont val="TH SarabunIT๙"/>
        <family val="2"/>
      </rPr>
      <t xml:space="preserve"> 11500*12</t>
    </r>
    <r>
      <rPr>
        <sz val="14"/>
        <color theme="1"/>
        <rFont val="TH SarabunIT๙"/>
        <family val="2"/>
      </rPr>
      <t xml:space="preserve">  เท่ากับ </t>
    </r>
    <r>
      <rPr>
        <b/>
        <sz val="14"/>
        <color theme="1"/>
        <rFont val="TH SarabunIT๙"/>
        <family val="2"/>
      </rPr>
      <t xml:space="preserve"> 138000</t>
    </r>
  </si>
  <si>
    <r>
      <t>ปี 2559 ใส่จำนวนเงินค่าตอบแทนตามวุฒิ</t>
    </r>
    <r>
      <rPr>
        <b/>
        <sz val="14"/>
        <color theme="1"/>
        <rFont val="TH SarabunIT๙"/>
        <family val="2"/>
      </rPr>
      <t xml:space="preserve"> "ปวช. คูณ 12"</t>
    </r>
    <r>
      <rPr>
        <sz val="14"/>
        <color theme="1"/>
        <rFont val="TH SarabunIT๙"/>
        <family val="2"/>
      </rPr>
      <t xml:space="preserve"> ได้เลย ซึ่งจะได้เท่ากับ </t>
    </r>
    <r>
      <rPr>
        <b/>
        <sz val="14"/>
        <color theme="1"/>
        <rFont val="TH SarabunIT๙"/>
        <family val="2"/>
      </rPr>
      <t xml:space="preserve"> 9400*12</t>
    </r>
    <r>
      <rPr>
        <sz val="14"/>
        <color theme="1"/>
        <rFont val="TH SarabunIT๙"/>
        <family val="2"/>
      </rPr>
      <t xml:space="preserve">  เท่ากับ </t>
    </r>
    <r>
      <rPr>
        <b/>
        <sz val="14"/>
        <color theme="1"/>
        <rFont val="TH SarabunIT๙"/>
        <family val="2"/>
      </rPr>
      <t xml:space="preserve"> 112800</t>
    </r>
  </si>
  <si>
    <t>****  หมายเหตุ  กรณีเพิ่ม 4%  หากมีเศษ ให้เป็นจำนวนเต็มสิบ ***</t>
  </si>
  <si>
    <r>
      <t xml:space="preserve">    3.4  พนักงานจ้างทั่วไป  ให้ใส่จำนวนเงิน </t>
    </r>
    <r>
      <rPr>
        <b/>
        <sz val="14"/>
        <color theme="1"/>
        <rFont val="TH SarabunIT๙"/>
        <family val="2"/>
      </rPr>
      <t>108000</t>
    </r>
    <r>
      <rPr>
        <sz val="14"/>
        <color theme="1"/>
        <rFont val="TH SarabunIT๙"/>
        <family val="2"/>
      </rPr>
      <t xml:space="preserve"> ทุกปีที่ได้เพิ่มตำแหน่งของพนักงานจ้างตามทั่วไป (</t>
    </r>
    <r>
      <rPr>
        <b/>
        <sz val="14"/>
        <color theme="1"/>
        <rFont val="TH SarabunIT๙"/>
        <family val="2"/>
      </rPr>
      <t>9000 คูณ 12</t>
    </r>
    <r>
      <rPr>
        <sz val="14"/>
        <color theme="1"/>
        <rFont val="TH SarabunIT๙"/>
        <family val="2"/>
      </rPr>
      <t>)</t>
    </r>
  </si>
  <si>
    <t>ระดับตำแหน่ง</t>
  </si>
  <si>
    <r>
      <t xml:space="preserve">ปี 2559 คิดจาก เงินค่าตอบแทนที่เพิ่มขึ้นจาก ปี 2558 คือ </t>
    </r>
    <r>
      <rPr>
        <b/>
        <sz val="14"/>
        <color theme="1"/>
        <rFont val="TH SarabunIT๙"/>
        <family val="2"/>
      </rPr>
      <t>15000</t>
    </r>
    <r>
      <rPr>
        <sz val="14"/>
        <color theme="1"/>
        <rFont val="TH SarabunIT๙"/>
        <family val="2"/>
      </rPr>
      <t xml:space="preserve"> เพิ่ม 4% แล้ว คูณ 12 เท่ากับ </t>
    </r>
    <r>
      <rPr>
        <b/>
        <sz val="14"/>
        <color theme="1"/>
        <rFont val="TH SarabunIT๙"/>
        <family val="2"/>
      </rPr>
      <t>600 คูณ 12</t>
    </r>
    <r>
      <rPr>
        <sz val="14"/>
        <color theme="1"/>
        <rFont val="TH SarabunIT๙"/>
        <family val="2"/>
      </rPr>
      <t xml:space="preserve"> เท่ากับ  </t>
    </r>
    <r>
      <rPr>
        <b/>
        <sz val="14"/>
        <color theme="1"/>
        <rFont val="TH SarabunIT๙"/>
        <family val="2"/>
      </rPr>
      <t>7200</t>
    </r>
  </si>
  <si>
    <r>
      <t xml:space="preserve">ปี 2560 คิดจาก เงินค่าตอบแทน ปี 2559 คือ </t>
    </r>
    <r>
      <rPr>
        <b/>
        <sz val="14"/>
        <color theme="1"/>
        <rFont val="TH SarabunIT๙"/>
        <family val="2"/>
      </rPr>
      <t>15600</t>
    </r>
    <r>
      <rPr>
        <sz val="14"/>
        <color theme="1"/>
        <rFont val="TH SarabunIT๙"/>
        <family val="2"/>
      </rPr>
      <t xml:space="preserve"> เพิ่ม 4% แล้ว คูณ 12 เท่ากับ </t>
    </r>
    <r>
      <rPr>
        <b/>
        <sz val="14"/>
        <color theme="1"/>
        <rFont val="TH SarabunIT๙"/>
        <family val="2"/>
      </rPr>
      <t>630 คูณ 12</t>
    </r>
    <r>
      <rPr>
        <sz val="14"/>
        <color theme="1"/>
        <rFont val="TH SarabunIT๙"/>
        <family val="2"/>
      </rPr>
      <t xml:space="preserve"> เท่ากับ </t>
    </r>
    <r>
      <rPr>
        <b/>
        <sz val="14"/>
        <color theme="1"/>
        <rFont val="TH SarabunIT๙"/>
        <family val="2"/>
      </rPr>
      <t>7560</t>
    </r>
  </si>
  <si>
    <r>
      <t xml:space="preserve">ปี 2559 คิดจาก เงินค่าตอบแทนที่เพิ่มขึ้นจาก ปี 2558 คือ </t>
    </r>
    <r>
      <rPr>
        <b/>
        <sz val="14"/>
        <color theme="1"/>
        <rFont val="TH SarabunIT๙"/>
        <family val="2"/>
      </rPr>
      <t>11500</t>
    </r>
    <r>
      <rPr>
        <sz val="14"/>
        <color theme="1"/>
        <rFont val="TH SarabunIT๙"/>
        <family val="2"/>
      </rPr>
      <t xml:space="preserve"> เพิ่ม 4% แล้ว คูณ 12 เท่ากับ </t>
    </r>
    <r>
      <rPr>
        <b/>
        <sz val="14"/>
        <color theme="1"/>
        <rFont val="TH SarabunIT๙"/>
        <family val="2"/>
      </rPr>
      <t>460 คูณ 12</t>
    </r>
    <r>
      <rPr>
        <sz val="14"/>
        <color theme="1"/>
        <rFont val="TH SarabunIT๙"/>
        <family val="2"/>
      </rPr>
      <t xml:space="preserve"> เท่ากับ  </t>
    </r>
    <r>
      <rPr>
        <b/>
        <sz val="14"/>
        <color theme="1"/>
        <rFont val="TH SarabunIT๙"/>
        <family val="2"/>
      </rPr>
      <t>5520</t>
    </r>
  </si>
  <si>
    <r>
      <t xml:space="preserve">ปี 2560 คิดจาก เงินค่าตอบแทนที่เพิ่มขึ้นจาก ปี 2559 คือ </t>
    </r>
    <r>
      <rPr>
        <b/>
        <sz val="14"/>
        <color theme="1"/>
        <rFont val="TH SarabunIT๙"/>
        <family val="2"/>
      </rPr>
      <t>11960</t>
    </r>
    <r>
      <rPr>
        <sz val="14"/>
        <color theme="1"/>
        <rFont val="TH SarabunIT๙"/>
        <family val="2"/>
      </rPr>
      <t xml:space="preserve"> เพิ่ม 4% แล้ว คูณ 12 เท่ากับ 480 คูณ 12 เท่ากับ  </t>
    </r>
    <r>
      <rPr>
        <b/>
        <sz val="14"/>
        <color theme="1"/>
        <rFont val="TH SarabunIT๙"/>
        <family val="2"/>
      </rPr>
      <t>5,760</t>
    </r>
  </si>
  <si>
    <r>
      <t xml:space="preserve">ปี 2560 คิดจาก เงินค่าตอบแทน ปี 2559 คือ </t>
    </r>
    <r>
      <rPr>
        <b/>
        <sz val="14"/>
        <color theme="1"/>
        <rFont val="TH SarabunIT๙"/>
        <family val="2"/>
      </rPr>
      <t>9400</t>
    </r>
    <r>
      <rPr>
        <sz val="14"/>
        <color theme="1"/>
        <rFont val="TH SarabunIT๙"/>
        <family val="2"/>
      </rPr>
      <t xml:space="preserve"> เพิ่ม 4% แล้ว คูณ 12 เท่ากับ</t>
    </r>
    <r>
      <rPr>
        <b/>
        <sz val="14"/>
        <color theme="1"/>
        <rFont val="TH SarabunIT๙"/>
        <family val="2"/>
      </rPr>
      <t xml:space="preserve"> 380 คูณ 12</t>
    </r>
    <r>
      <rPr>
        <sz val="14"/>
        <color theme="1"/>
        <rFont val="TH SarabunIT๙"/>
        <family val="2"/>
      </rPr>
      <t xml:space="preserve"> เท่ากับ </t>
    </r>
    <r>
      <rPr>
        <b/>
        <sz val="14"/>
        <color theme="1"/>
        <rFont val="TH SarabunIT๙"/>
        <family val="2"/>
      </rPr>
      <t xml:space="preserve"> </t>
    </r>
  </si>
  <si>
    <t>ลด 1 ขั้น</t>
  </si>
  <si>
    <t>เพิ่ม 1.0 ขั้น</t>
  </si>
  <si>
    <t>ลด 1.0 ขั้น</t>
  </si>
  <si>
    <t>ปี 2559 และ ปี 2560</t>
  </si>
  <si>
    <t>หาร 2</t>
  </si>
  <si>
    <t>คูณ 12</t>
  </si>
  <si>
    <t>งด.เดิม</t>
  </si>
  <si>
    <t>เพิ่ม 1ขั้น</t>
  </si>
  <si>
    <t>****</t>
  </si>
  <si>
    <t xml:space="preserve"> ***** ดำเนินการตามหนังสือของกรมส่งเสริม ฯ ที่ มท 0809.2/ว 55  ลงวันที่ 27 มิถุนายน 2557 *****</t>
  </si>
  <si>
    <r>
      <t>5.</t>
    </r>
    <r>
      <rPr>
        <b/>
        <sz val="14"/>
        <color theme="1"/>
        <rFont val="TH SarabunIT๙"/>
        <family val="2"/>
      </rPr>
      <t xml:space="preserve"> เงินเดือนเดิม</t>
    </r>
    <r>
      <rPr>
        <sz val="14"/>
        <color theme="1"/>
        <rFont val="TH SarabunIT๙"/>
        <family val="2"/>
      </rPr>
      <t xml:space="preserve"> หมายถึง </t>
    </r>
    <r>
      <rPr>
        <b/>
        <sz val="14"/>
        <color theme="1"/>
        <rFont val="TH SarabunIT๙"/>
        <family val="2"/>
      </rPr>
      <t xml:space="preserve">เงินเดือนปัจจุบันของปีนั้น ๆ </t>
    </r>
    <r>
      <rPr>
        <sz val="14"/>
        <color theme="1"/>
        <rFont val="TH SarabunIT๙"/>
        <family val="2"/>
      </rPr>
      <t xml:space="preserve">  ส่วน</t>
    </r>
    <r>
      <rPr>
        <b/>
        <sz val="14"/>
        <color theme="1"/>
        <rFont val="TH SarabunIT๙"/>
        <family val="2"/>
      </rPr>
      <t>เพิ่ม 1 ขั้น</t>
    </r>
    <r>
      <rPr>
        <sz val="14"/>
        <color theme="1"/>
        <rFont val="TH SarabunIT๙"/>
        <family val="2"/>
      </rPr>
      <t xml:space="preserve"> หมายถึง เงินเดือนที่เพิ่มขึ้นจากเงินเดือนเดิมของปีนั้น ๆ อีก 1.0 ขั้น</t>
    </r>
  </si>
  <si>
    <t>ดูตามหนังสือของกรมส่งเสริม ฯ ที่ มท 0809.2/ว 55  ลงวันที่ 27 มิถุนายน 2557</t>
  </si>
  <si>
    <t xml:space="preserve">แค่คำนวนมาให้ดู </t>
  </si>
  <si>
    <t>(ผู้อำนวยการกองช่าง)</t>
  </si>
  <si>
    <t>ป.6</t>
  </si>
  <si>
    <t xml:space="preserve"> ม.3</t>
  </si>
  <si>
    <t>ม.3</t>
  </si>
  <si>
    <t>01-0201-001</t>
  </si>
  <si>
    <t>01-0202-001</t>
  </si>
  <si>
    <t>01-0208-001</t>
  </si>
  <si>
    <t>01-0704-001</t>
  </si>
  <si>
    <t>04-0103-001</t>
  </si>
  <si>
    <t>04-0307-001</t>
  </si>
  <si>
    <t>04-0311-001</t>
  </si>
  <si>
    <t>04-0309-001</t>
  </si>
  <si>
    <t>05-0104-001</t>
  </si>
  <si>
    <t>05-0503-001</t>
  </si>
  <si>
    <t>01-0209-001</t>
  </si>
  <si>
    <t xml:space="preserve"> </t>
  </si>
  <si>
    <t>**** คำอธิบายอยู่ด้านล่างของตาราง *****</t>
  </si>
  <si>
    <t>เงิน</t>
  </si>
  <si>
    <t>ประจำ</t>
  </si>
  <si>
    <t>ทั้งสิ้น</t>
  </si>
  <si>
    <t>เงินเพิ่ม</t>
  </si>
  <si>
    <t>ค่าตอบแทน</t>
  </si>
  <si>
    <t>อื่นๆ/เงิน</t>
  </si>
  <si>
    <r>
      <t>3.</t>
    </r>
    <r>
      <rPr>
        <b/>
        <sz val="14"/>
        <color theme="1"/>
        <rFont val="TH SarabunIT๙"/>
        <family val="2"/>
      </rPr>
      <t xml:space="preserve"> กรณีเป็นนักบริหาร</t>
    </r>
    <r>
      <rPr>
        <sz val="14"/>
        <color theme="1"/>
        <rFont val="TH SarabunIT๙"/>
        <family val="2"/>
      </rPr>
      <t xml:space="preserve"> (</t>
    </r>
    <r>
      <rPr>
        <b/>
        <sz val="14"/>
        <color theme="1"/>
        <rFont val="TH SarabunIT๙"/>
        <family val="2"/>
      </rPr>
      <t>ช่องสีม่วง)</t>
    </r>
    <r>
      <rPr>
        <sz val="14"/>
        <color theme="1"/>
        <rFont val="TH SarabunIT๙"/>
        <family val="2"/>
      </rPr>
      <t xml:space="preserve"> ให้เพิ่มเงินประจำตำแหน่ง ในช่อง </t>
    </r>
    <r>
      <rPr>
        <b/>
        <sz val="14"/>
        <color theme="1"/>
        <rFont val="TH SarabunIT๙"/>
        <family val="2"/>
      </rPr>
      <t>"เงินประจำตำแหน่ง"</t>
    </r>
    <r>
      <rPr>
        <sz val="14"/>
        <color theme="1"/>
        <rFont val="TH SarabunIT๙"/>
        <family val="2"/>
      </rPr>
      <t xml:space="preserve"> และ </t>
    </r>
    <r>
      <rPr>
        <b/>
        <sz val="14"/>
        <color theme="1"/>
        <rFont val="TH SarabunIT๙"/>
        <family val="2"/>
      </rPr>
      <t>"เงินเพิ่มอื่น ๆ/เงินค่าตอบแทน"</t>
    </r>
    <r>
      <rPr>
        <sz val="14"/>
        <color theme="1"/>
        <rFont val="TH SarabunIT๙"/>
        <family val="2"/>
      </rPr>
      <t xml:space="preserve"> ในด้านขวามือ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</si>
</sst>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"/>
    <numFmt numFmtId="165" formatCode="\(0\)"/>
    <numFmt numFmtId="166" formatCode="\+0"/>
  </numFmts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0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/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2" xfId="0" applyFont="1" applyBorder="1"/>
    <xf numFmtId="0" fontId="7" fillId="0" borderId="1" xfId="0" applyFont="1" applyBorder="1"/>
    <xf numFmtId="0" fontId="7" fillId="0" borderId="6" xfId="0" applyFont="1" applyBorder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0" fontId="7" fillId="0" borderId="13" xfId="0" applyFont="1" applyBorder="1"/>
    <xf numFmtId="164" fontId="7" fillId="0" borderId="14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6" xfId="0" applyNumberFormat="1" applyFont="1" applyBorder="1" applyAlignment="1">
      <alignment horizontal="center"/>
    </xf>
    <xf numFmtId="0" fontId="7" fillId="0" borderId="16" xfId="0" applyFont="1" applyBorder="1"/>
    <xf numFmtId="165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5" xfId="0" applyFont="1" applyBorder="1"/>
    <xf numFmtId="3" fontId="7" fillId="0" borderId="13" xfId="0" applyNumberFormat="1" applyFont="1" applyBorder="1" applyAlignment="1">
      <alignment horizontal="center"/>
    </xf>
    <xf numFmtId="3" fontId="7" fillId="2" borderId="13" xfId="0" applyNumberFormat="1" applyFont="1" applyFill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2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3" fontId="7" fillId="3" borderId="13" xfId="0" applyNumberFormat="1" applyFont="1" applyFill="1" applyBorder="1" applyAlignment="1">
      <alignment horizontal="center"/>
    </xf>
    <xf numFmtId="3" fontId="7" fillId="3" borderId="14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2" fontId="7" fillId="2" borderId="14" xfId="0" applyNumberFormat="1" applyFont="1" applyFill="1" applyBorder="1" applyAlignment="1">
      <alignment horizontal="center"/>
    </xf>
    <xf numFmtId="3" fontId="7" fillId="2" borderId="14" xfId="0" applyNumberFormat="1" applyFont="1" applyFill="1" applyBorder="1"/>
    <xf numFmtId="2" fontId="7" fillId="2" borderId="14" xfId="0" applyNumberFormat="1" applyFont="1" applyFill="1" applyBorder="1"/>
    <xf numFmtId="0" fontId="7" fillId="0" borderId="15" xfId="0" applyFont="1" applyFill="1" applyBorder="1"/>
    <xf numFmtId="3" fontId="7" fillId="2" borderId="13" xfId="0" applyNumberFormat="1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1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4" xfId="0" applyFont="1" applyFill="1" applyBorder="1"/>
    <xf numFmtId="3" fontId="8" fillId="2" borderId="1" xfId="0" applyNumberFormat="1" applyFont="1" applyFill="1" applyBorder="1"/>
    <xf numFmtId="0" fontId="9" fillId="0" borderId="1" xfId="0" applyFont="1" applyBorder="1" applyAlignment="1">
      <alignment horizontal="center"/>
    </xf>
    <xf numFmtId="3" fontId="7" fillId="0" borderId="14" xfId="0" applyNumberFormat="1" applyFont="1" applyFill="1" applyBorder="1"/>
    <xf numFmtId="0" fontId="2" fillId="0" borderId="0" xfId="0" applyFont="1" applyAlignment="1">
      <alignment horizontal="left"/>
    </xf>
    <xf numFmtId="2" fontId="8" fillId="2" borderId="1" xfId="0" applyNumberFormat="1" applyFont="1" applyFill="1" applyBorder="1"/>
    <xf numFmtId="164" fontId="7" fillId="0" borderId="0" xfId="0" applyNumberFormat="1" applyFont="1" applyAlignment="1">
      <alignment horizontal="center"/>
    </xf>
    <xf numFmtId="3" fontId="7" fillId="0" borderId="13" xfId="0" applyNumberFormat="1" applyFont="1" applyBorder="1" applyAlignment="1">
      <alignment horizontal="right"/>
    </xf>
    <xf numFmtId="3" fontId="7" fillId="2" borderId="13" xfId="0" applyNumberFormat="1" applyFont="1" applyFill="1" applyBorder="1" applyAlignment="1">
      <alignment horizontal="right"/>
    </xf>
    <xf numFmtId="3" fontId="7" fillId="0" borderId="14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164" fontId="7" fillId="0" borderId="10" xfId="0" applyNumberFormat="1" applyFont="1" applyBorder="1" applyAlignment="1">
      <alignment horizontal="center"/>
    </xf>
    <xf numFmtId="3" fontId="7" fillId="0" borderId="14" xfId="0" applyNumberFormat="1" applyFont="1" applyFill="1" applyBorder="1" applyAlignment="1">
      <alignment horizontal="right"/>
    </xf>
    <xf numFmtId="3" fontId="7" fillId="0" borderId="13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4" xfId="0" applyFont="1" applyFill="1" applyBorder="1"/>
    <xf numFmtId="3" fontId="7" fillId="4" borderId="14" xfId="0" applyNumberFormat="1" applyFont="1" applyFill="1" applyBorder="1" applyAlignment="1">
      <alignment horizontal="center"/>
    </xf>
    <xf numFmtId="0" fontId="6" fillId="0" borderId="14" xfId="0" applyFont="1" applyFill="1" applyBorder="1"/>
    <xf numFmtId="14" fontId="11" fillId="0" borderId="14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3" fontId="7" fillId="2" borderId="15" xfId="0" applyNumberFormat="1" applyFont="1" applyFill="1" applyBorder="1"/>
    <xf numFmtId="3" fontId="7" fillId="0" borderId="15" xfId="0" applyNumberFormat="1" applyFont="1" applyFill="1" applyBorder="1"/>
    <xf numFmtId="0" fontId="2" fillId="0" borderId="1" xfId="0" applyFont="1" applyBorder="1"/>
    <xf numFmtId="166" fontId="7" fillId="0" borderId="14" xfId="0" applyNumberFormat="1" applyFont="1" applyBorder="1" applyAlignment="1">
      <alignment horizontal="center"/>
    </xf>
    <xf numFmtId="3" fontId="12" fillId="3" borderId="14" xfId="0" applyNumberFormat="1" applyFont="1" applyFill="1" applyBorder="1" applyAlignment="1">
      <alignment horizontal="center"/>
    </xf>
    <xf numFmtId="3" fontId="12" fillId="2" borderId="14" xfId="0" applyNumberFormat="1" applyFont="1" applyFill="1" applyBorder="1" applyAlignment="1">
      <alignment horizontal="center"/>
    </xf>
    <xf numFmtId="3" fontId="12" fillId="0" borderId="14" xfId="0" applyNumberFormat="1" applyFont="1" applyFill="1" applyBorder="1" applyAlignment="1">
      <alignment horizontal="center"/>
    </xf>
    <xf numFmtId="3" fontId="12" fillId="0" borderId="15" xfId="0" applyNumberFormat="1" applyFont="1" applyFill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3" fontId="8" fillId="0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64" fontId="7" fillId="4" borderId="14" xfId="0" applyNumberFormat="1" applyFont="1" applyFill="1" applyBorder="1" applyAlignment="1">
      <alignment horizontal="center"/>
    </xf>
    <xf numFmtId="3" fontId="7" fillId="5" borderId="13" xfId="0" applyNumberFormat="1" applyFont="1" applyFill="1" applyBorder="1"/>
    <xf numFmtId="3" fontId="7" fillId="5" borderId="14" xfId="0" applyNumberFormat="1" applyFont="1" applyFill="1" applyBorder="1"/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3" fontId="7" fillId="2" borderId="2" xfId="0" applyNumberFormat="1" applyFont="1" applyFill="1" applyBorder="1"/>
    <xf numFmtId="3" fontId="7" fillId="2" borderId="6" xfId="0" applyNumberFormat="1" applyFont="1" applyFill="1" applyBorder="1"/>
    <xf numFmtId="0" fontId="7" fillId="2" borderId="2" xfId="0" applyFont="1" applyFill="1" applyBorder="1" applyAlignment="1">
      <alignment horizontal="center"/>
    </xf>
    <xf numFmtId="3" fontId="7" fillId="2" borderId="7" xfId="0" applyNumberFormat="1" applyFont="1" applyFill="1" applyBorder="1"/>
    <xf numFmtId="3" fontId="7" fillId="2" borderId="3" xfId="0" applyNumberFormat="1" applyFont="1" applyFill="1" applyBorder="1"/>
    <xf numFmtId="0" fontId="7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3" fontId="7" fillId="2" borderId="9" xfId="0" applyNumberFormat="1" applyFont="1" applyFill="1" applyBorder="1"/>
    <xf numFmtId="0" fontId="7" fillId="2" borderId="6" xfId="0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right"/>
    </xf>
    <xf numFmtId="3" fontId="7" fillId="0" borderId="15" xfId="0" applyNumberFormat="1" applyFont="1" applyFill="1" applyBorder="1" applyAlignment="1">
      <alignment horizontal="right"/>
    </xf>
    <xf numFmtId="3" fontId="7" fillId="0" borderId="15" xfId="0" applyNumberFormat="1" applyFont="1" applyBorder="1" applyAlignment="1">
      <alignment horizontal="right"/>
    </xf>
    <xf numFmtId="0" fontId="7" fillId="6" borderId="4" xfId="0" applyFont="1" applyFill="1" applyBorder="1"/>
    <xf numFmtId="0" fontId="7" fillId="6" borderId="11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12" xfId="0" applyFont="1" applyFill="1" applyBorder="1"/>
    <xf numFmtId="0" fontId="7" fillId="6" borderId="3" xfId="0" applyFont="1" applyFill="1" applyBorder="1"/>
    <xf numFmtId="0" fontId="7" fillId="6" borderId="0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9" xfId="0" applyFont="1" applyFill="1" applyBorder="1"/>
    <xf numFmtId="0" fontId="7" fillId="6" borderId="11" xfId="0" applyFont="1" applyFill="1" applyBorder="1"/>
    <xf numFmtId="0" fontId="7" fillId="6" borderId="0" xfId="0" applyFont="1" applyFill="1" applyBorder="1"/>
    <xf numFmtId="3" fontId="7" fillId="2" borderId="0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3" fontId="7" fillId="0" borderId="20" xfId="0" applyNumberFormat="1" applyFont="1" applyBorder="1" applyAlignment="1">
      <alignment horizontal="center"/>
    </xf>
    <xf numFmtId="3" fontId="7" fillId="0" borderId="21" xfId="0" applyNumberFormat="1" applyFont="1" applyBorder="1" applyAlignment="1">
      <alignment horizontal="center"/>
    </xf>
    <xf numFmtId="3" fontId="7" fillId="0" borderId="22" xfId="0" applyNumberFormat="1" applyFont="1" applyBorder="1" applyAlignment="1">
      <alignment horizontal="center"/>
    </xf>
    <xf numFmtId="3" fontId="7" fillId="0" borderId="2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3" fontId="7" fillId="0" borderId="24" xfId="0" applyNumberFormat="1" applyFont="1" applyBorder="1" applyAlignment="1">
      <alignment horizontal="right"/>
    </xf>
    <xf numFmtId="3" fontId="7" fillId="2" borderId="24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3" fontId="7" fillId="0" borderId="24" xfId="0" applyNumberFormat="1" applyFont="1" applyFill="1" applyBorder="1" applyAlignment="1">
      <alignment horizontal="right"/>
    </xf>
    <xf numFmtId="3" fontId="7" fillId="0" borderId="16" xfId="0" applyNumberFormat="1" applyFont="1" applyBorder="1" applyAlignment="1">
      <alignment horizontal="right"/>
    </xf>
    <xf numFmtId="3" fontId="7" fillId="0" borderId="1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409575</xdr:colOff>
      <xdr:row>91</xdr:row>
      <xdr:rowOff>152400</xdr:rowOff>
    </xdr:from>
    <xdr:to>
      <xdr:col>19</xdr:col>
      <xdr:colOff>485775</xdr:colOff>
      <xdr:row>93</xdr:row>
      <xdr:rowOff>85725</xdr:rowOff>
    </xdr:to>
    <xdr:sp macro="" textlink="">
      <xdr:nvSpPr>
        <xdr:cNvPr id="2" name="Notched Right Arrow 1"/>
        <xdr:cNvSpPr/>
      </xdr:nvSpPr>
      <xdr:spPr>
        <a:xfrm>
          <a:off x="10858500" y="22336125"/>
          <a:ext cx="685800" cy="409575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295275</xdr:colOff>
      <xdr:row>78</xdr:row>
      <xdr:rowOff>95250</xdr:rowOff>
    </xdr:from>
    <xdr:to>
      <xdr:col>29</xdr:col>
      <xdr:colOff>219075</xdr:colOff>
      <xdr:row>80</xdr:row>
      <xdr:rowOff>180975</xdr:rowOff>
    </xdr:to>
    <xdr:sp macro="" textlink="">
      <xdr:nvSpPr>
        <xdr:cNvPr id="3" name="Down Arrow 2"/>
        <xdr:cNvSpPr/>
      </xdr:nvSpPr>
      <xdr:spPr>
        <a:xfrm>
          <a:off x="15706725" y="19183350"/>
          <a:ext cx="3619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7"/>
  <sheetViews>
    <sheetView topLeftCell="A25" workbookViewId="0">
      <selection activeCell="K29" sqref="K29"/>
    </sheetView>
  </sheetViews>
  <sheetFormatPr defaultRowHeight="15"/>
  <cols>
    <col min="1" max="1" width="35.5703125" customWidth="1"/>
    <col min="2" max="2" width="5.85546875" customWidth="1"/>
    <col min="3" max="5" width="6.7109375" customWidth="1"/>
    <col min="6" max="8" width="6.5703125" customWidth="1"/>
    <col min="9" max="9" width="11.140625" customWidth="1"/>
    <col min="10" max="10" width="1.42578125" customWidth="1"/>
  </cols>
  <sheetData>
    <row r="1" spans="1:17" ht="20.25">
      <c r="A1" s="160"/>
      <c r="B1" s="160"/>
      <c r="C1" s="160"/>
      <c r="D1" s="160"/>
      <c r="E1" s="160"/>
      <c r="F1" s="160"/>
      <c r="G1" s="160"/>
      <c r="H1" s="160"/>
      <c r="I1" s="160"/>
      <c r="J1" s="1"/>
      <c r="K1" s="2"/>
      <c r="L1" s="2"/>
      <c r="M1" s="2"/>
      <c r="N1" s="2"/>
      <c r="O1" s="2"/>
      <c r="P1" s="2"/>
      <c r="Q1" s="2"/>
    </row>
    <row r="2" spans="1:17" ht="20.25">
      <c r="A2" s="15"/>
      <c r="B2" s="15"/>
      <c r="C2" s="15"/>
      <c r="D2" s="15"/>
      <c r="E2" s="15"/>
      <c r="F2" s="15"/>
      <c r="G2" s="15"/>
      <c r="H2" s="15"/>
      <c r="I2" s="15"/>
      <c r="J2" s="1"/>
      <c r="K2" s="2"/>
      <c r="L2" s="2"/>
      <c r="M2" s="2"/>
      <c r="N2" s="2"/>
      <c r="O2" s="2"/>
      <c r="P2" s="2"/>
      <c r="Q2" s="2"/>
    </row>
    <row r="3" spans="1:17" ht="20.25">
      <c r="A3" s="160" t="s">
        <v>0</v>
      </c>
      <c r="B3" s="160"/>
      <c r="C3" s="160"/>
      <c r="D3" s="160"/>
      <c r="E3" s="160"/>
      <c r="F3" s="160"/>
      <c r="G3" s="160"/>
      <c r="H3" s="160"/>
      <c r="I3" s="160"/>
      <c r="J3" s="1"/>
      <c r="K3" s="2"/>
      <c r="L3" s="2"/>
      <c r="M3" s="2"/>
      <c r="N3" s="2"/>
      <c r="O3" s="2"/>
      <c r="P3" s="2"/>
      <c r="Q3" s="2"/>
    </row>
    <row r="4" spans="1:17" ht="20.25">
      <c r="A4" s="4"/>
      <c r="B4" s="4"/>
      <c r="C4" s="4"/>
      <c r="D4" s="4"/>
      <c r="E4" s="4"/>
      <c r="F4" s="4"/>
      <c r="G4" s="4"/>
      <c r="H4" s="4"/>
      <c r="I4" s="4"/>
      <c r="J4" s="1"/>
      <c r="K4" s="2"/>
      <c r="L4" s="2"/>
      <c r="M4" s="2"/>
      <c r="N4" s="2"/>
      <c r="O4" s="2"/>
      <c r="P4" s="2"/>
      <c r="Q4" s="2"/>
    </row>
    <row r="5" spans="1:17" ht="19.5">
      <c r="A5" s="170" t="s">
        <v>1</v>
      </c>
      <c r="B5" s="5" t="s">
        <v>2</v>
      </c>
      <c r="C5" s="161" t="s">
        <v>7</v>
      </c>
      <c r="D5" s="162"/>
      <c r="E5" s="163"/>
      <c r="F5" s="161" t="s">
        <v>10</v>
      </c>
      <c r="G5" s="162"/>
      <c r="H5" s="162"/>
      <c r="I5" s="170" t="s">
        <v>6</v>
      </c>
      <c r="J5" s="2"/>
      <c r="K5" s="2"/>
      <c r="L5" s="2"/>
      <c r="M5" s="2"/>
      <c r="N5" s="2"/>
      <c r="O5" s="2"/>
      <c r="P5" s="2"/>
      <c r="Q5" s="2"/>
    </row>
    <row r="6" spans="1:17" ht="19.5">
      <c r="A6" s="171"/>
      <c r="B6" s="6" t="s">
        <v>3</v>
      </c>
      <c r="C6" s="164" t="s">
        <v>8</v>
      </c>
      <c r="D6" s="165"/>
      <c r="E6" s="166"/>
      <c r="F6" s="164" t="s">
        <v>11</v>
      </c>
      <c r="G6" s="165"/>
      <c r="H6" s="165"/>
      <c r="I6" s="171"/>
      <c r="J6" s="2"/>
      <c r="K6" s="2"/>
      <c r="L6" s="2"/>
      <c r="M6" s="2"/>
      <c r="N6" s="2"/>
      <c r="O6" s="2"/>
      <c r="P6" s="2"/>
      <c r="Q6" s="2"/>
    </row>
    <row r="7" spans="1:17" ht="19.5">
      <c r="A7" s="171"/>
      <c r="B7" s="6" t="s">
        <v>4</v>
      </c>
      <c r="C7" s="167" t="s">
        <v>9</v>
      </c>
      <c r="D7" s="168"/>
      <c r="E7" s="169"/>
      <c r="F7" s="167"/>
      <c r="G7" s="168"/>
      <c r="H7" s="168"/>
      <c r="I7" s="171"/>
      <c r="J7" s="2"/>
      <c r="K7" s="2"/>
      <c r="L7" s="2"/>
      <c r="M7" s="2"/>
      <c r="N7" s="2"/>
      <c r="O7" s="2"/>
      <c r="P7" s="2"/>
      <c r="Q7" s="2"/>
    </row>
    <row r="8" spans="1:17" ht="19.5">
      <c r="A8" s="172"/>
      <c r="B8" s="7" t="s">
        <v>5</v>
      </c>
      <c r="C8" s="8">
        <v>2558</v>
      </c>
      <c r="D8" s="8">
        <v>2559</v>
      </c>
      <c r="E8" s="8">
        <v>2560</v>
      </c>
      <c r="F8" s="8">
        <v>2558</v>
      </c>
      <c r="G8" s="8">
        <v>2559</v>
      </c>
      <c r="H8" s="8">
        <v>2560</v>
      </c>
      <c r="I8" s="172"/>
      <c r="J8" s="2"/>
      <c r="K8" s="2"/>
      <c r="L8" s="2"/>
      <c r="M8" s="2"/>
      <c r="N8" s="2"/>
      <c r="O8" s="2"/>
      <c r="P8" s="2"/>
      <c r="Q8" s="2"/>
    </row>
    <row r="9" spans="1:17" ht="19.5">
      <c r="A9" s="9" t="s">
        <v>12</v>
      </c>
      <c r="B9" s="10">
        <v>2</v>
      </c>
      <c r="C9" s="10">
        <v>2</v>
      </c>
      <c r="D9" s="10">
        <v>2</v>
      </c>
      <c r="E9" s="10">
        <v>2</v>
      </c>
      <c r="F9" s="10" t="s">
        <v>13</v>
      </c>
      <c r="G9" s="10" t="s">
        <v>13</v>
      </c>
      <c r="H9" s="10" t="s">
        <v>13</v>
      </c>
      <c r="I9" s="9"/>
      <c r="J9" s="2"/>
      <c r="K9" s="2"/>
      <c r="L9" s="2"/>
      <c r="M9" s="2"/>
      <c r="N9" s="2"/>
      <c r="O9" s="2"/>
      <c r="P9" s="2"/>
      <c r="Q9" s="2"/>
    </row>
    <row r="10" spans="1:17" ht="19.5">
      <c r="A10" s="11" t="s">
        <v>14</v>
      </c>
      <c r="B10" s="12"/>
      <c r="C10" s="12"/>
      <c r="D10" s="12"/>
      <c r="E10" s="12"/>
      <c r="F10" s="12"/>
      <c r="G10" s="12"/>
      <c r="H10" s="12"/>
      <c r="I10" s="13"/>
      <c r="J10" s="2"/>
      <c r="K10" s="2"/>
      <c r="L10" s="2"/>
      <c r="M10" s="2"/>
      <c r="N10" s="2"/>
      <c r="O10" s="2"/>
      <c r="P10" s="2"/>
      <c r="Q10" s="2"/>
    </row>
    <row r="11" spans="1:17" ht="19.5">
      <c r="A11" s="13" t="s">
        <v>15</v>
      </c>
      <c r="B11" s="12">
        <v>1</v>
      </c>
      <c r="C11" s="12">
        <v>1</v>
      </c>
      <c r="D11" s="12">
        <v>1</v>
      </c>
      <c r="E11" s="12">
        <v>1</v>
      </c>
      <c r="F11" s="12" t="s">
        <v>13</v>
      </c>
      <c r="G11" s="12" t="s">
        <v>13</v>
      </c>
      <c r="H11" s="12" t="s">
        <v>13</v>
      </c>
      <c r="I11" s="13"/>
      <c r="J11" s="2"/>
      <c r="K11" s="2"/>
      <c r="L11" s="2"/>
      <c r="M11" s="2"/>
      <c r="N11" s="2"/>
      <c r="O11" s="2"/>
      <c r="P11" s="2"/>
      <c r="Q11" s="2"/>
    </row>
    <row r="12" spans="1:17" ht="19.5">
      <c r="A12" s="13" t="s">
        <v>16</v>
      </c>
      <c r="B12" s="12">
        <v>1</v>
      </c>
      <c r="C12" s="12">
        <v>1</v>
      </c>
      <c r="D12" s="12">
        <v>1</v>
      </c>
      <c r="E12" s="12">
        <v>1</v>
      </c>
      <c r="F12" s="12" t="s">
        <v>13</v>
      </c>
      <c r="G12" s="12" t="s">
        <v>13</v>
      </c>
      <c r="H12" s="12" t="s">
        <v>13</v>
      </c>
      <c r="I12" s="13"/>
      <c r="J12" s="2"/>
      <c r="K12" s="2"/>
      <c r="L12" s="2"/>
      <c r="M12" s="2"/>
      <c r="N12" s="2"/>
      <c r="O12" s="2"/>
      <c r="P12" s="2"/>
      <c r="Q12" s="2"/>
    </row>
    <row r="13" spans="1:17" ht="19.5">
      <c r="A13" s="13" t="s">
        <v>17</v>
      </c>
      <c r="B13" s="12">
        <v>1</v>
      </c>
      <c r="C13" s="12">
        <v>1</v>
      </c>
      <c r="D13" s="12">
        <v>1</v>
      </c>
      <c r="E13" s="12">
        <v>1</v>
      </c>
      <c r="F13" s="12" t="s">
        <v>13</v>
      </c>
      <c r="G13" s="12" t="s">
        <v>13</v>
      </c>
      <c r="H13" s="12" t="s">
        <v>13</v>
      </c>
      <c r="I13" s="13"/>
      <c r="J13" s="2"/>
      <c r="K13" s="2"/>
      <c r="L13" s="2"/>
      <c r="M13" s="2"/>
      <c r="N13" s="2"/>
      <c r="O13" s="2"/>
      <c r="P13" s="2"/>
      <c r="Q13" s="2"/>
    </row>
    <row r="14" spans="1:17" ht="19.5">
      <c r="A14" s="13" t="s">
        <v>18</v>
      </c>
      <c r="B14" s="12">
        <v>1</v>
      </c>
      <c r="C14" s="12">
        <v>1</v>
      </c>
      <c r="D14" s="12">
        <v>1</v>
      </c>
      <c r="E14" s="12">
        <v>1</v>
      </c>
      <c r="F14" s="12" t="s">
        <v>13</v>
      </c>
      <c r="G14" s="12" t="s">
        <v>13</v>
      </c>
      <c r="H14" s="12" t="s">
        <v>13</v>
      </c>
      <c r="I14" s="13"/>
      <c r="J14" s="2"/>
      <c r="K14" s="2"/>
      <c r="L14" s="2"/>
      <c r="M14" s="2"/>
      <c r="N14" s="2"/>
      <c r="O14" s="2"/>
      <c r="P14" s="2"/>
      <c r="Q14" s="2"/>
    </row>
    <row r="15" spans="1:17" ht="19.5">
      <c r="A15" s="13" t="s">
        <v>19</v>
      </c>
      <c r="B15" s="12">
        <v>1</v>
      </c>
      <c r="C15" s="12">
        <v>1</v>
      </c>
      <c r="D15" s="12">
        <v>1</v>
      </c>
      <c r="E15" s="12">
        <v>1</v>
      </c>
      <c r="F15" s="12" t="s">
        <v>13</v>
      </c>
      <c r="G15" s="12" t="s">
        <v>13</v>
      </c>
      <c r="H15" s="12" t="s">
        <v>13</v>
      </c>
      <c r="I15" s="13"/>
      <c r="J15" s="2"/>
      <c r="K15" s="2"/>
      <c r="L15" s="2"/>
      <c r="M15" s="2"/>
      <c r="N15" s="2"/>
      <c r="O15" s="2"/>
      <c r="P15" s="2"/>
      <c r="Q15" s="2"/>
    </row>
    <row r="16" spans="1:17" ht="19.5">
      <c r="A16" s="13" t="s">
        <v>20</v>
      </c>
      <c r="B16" s="12">
        <v>1</v>
      </c>
      <c r="C16" s="12">
        <v>1</v>
      </c>
      <c r="D16" s="12">
        <v>1</v>
      </c>
      <c r="E16" s="12">
        <v>1</v>
      </c>
      <c r="F16" s="12" t="s">
        <v>13</v>
      </c>
      <c r="G16" s="12" t="s">
        <v>13</v>
      </c>
      <c r="H16" s="12" t="s">
        <v>13</v>
      </c>
      <c r="I16" s="13"/>
      <c r="J16" s="2"/>
      <c r="K16" s="2"/>
      <c r="L16" s="2"/>
      <c r="M16" s="2"/>
      <c r="N16" s="2"/>
      <c r="O16" s="2"/>
      <c r="P16" s="2"/>
      <c r="Q16" s="2"/>
    </row>
    <row r="17" spans="1:17" ht="19.5">
      <c r="A17" s="11" t="s">
        <v>21</v>
      </c>
      <c r="B17" s="12"/>
      <c r="C17" s="12"/>
      <c r="D17" s="12"/>
      <c r="E17" s="12"/>
      <c r="F17" s="12"/>
      <c r="G17" s="12"/>
      <c r="H17" s="12"/>
      <c r="I17" s="13"/>
      <c r="J17" s="2"/>
      <c r="K17" s="2"/>
      <c r="L17" s="2"/>
      <c r="M17" s="2"/>
      <c r="N17" s="2"/>
      <c r="O17" s="2"/>
      <c r="P17" s="2"/>
      <c r="Q17" s="2"/>
    </row>
    <row r="18" spans="1:17" ht="19.5">
      <c r="A18" s="13" t="s">
        <v>22</v>
      </c>
      <c r="B18" s="12">
        <v>1</v>
      </c>
      <c r="C18" s="12">
        <v>1</v>
      </c>
      <c r="D18" s="12">
        <v>1</v>
      </c>
      <c r="E18" s="12">
        <v>1</v>
      </c>
      <c r="F18" s="12" t="s">
        <v>13</v>
      </c>
      <c r="G18" s="12" t="s">
        <v>13</v>
      </c>
      <c r="H18" s="12" t="s">
        <v>13</v>
      </c>
      <c r="I18" s="13"/>
      <c r="J18" s="2"/>
      <c r="K18" s="2"/>
      <c r="L18" s="2"/>
      <c r="M18" s="2"/>
      <c r="N18" s="2"/>
      <c r="O18" s="2"/>
      <c r="P18" s="2"/>
      <c r="Q18" s="2"/>
    </row>
    <row r="19" spans="1:17" ht="19.5">
      <c r="A19" s="13" t="s">
        <v>23</v>
      </c>
      <c r="B19" s="12">
        <v>1</v>
      </c>
      <c r="C19" s="12">
        <v>1</v>
      </c>
      <c r="D19" s="12">
        <v>1</v>
      </c>
      <c r="E19" s="12">
        <v>1</v>
      </c>
      <c r="F19" s="12" t="s">
        <v>13</v>
      </c>
      <c r="G19" s="12" t="s">
        <v>13</v>
      </c>
      <c r="H19" s="12" t="s">
        <v>13</v>
      </c>
      <c r="I19" s="13"/>
      <c r="J19" s="2"/>
      <c r="K19" s="2"/>
      <c r="L19" s="2"/>
      <c r="M19" s="2"/>
      <c r="N19" s="2"/>
      <c r="O19" s="2"/>
      <c r="P19" s="2"/>
      <c r="Q19" s="2"/>
    </row>
    <row r="20" spans="1:17" ht="19.5">
      <c r="A20" s="13" t="s">
        <v>24</v>
      </c>
      <c r="B20" s="12">
        <v>1</v>
      </c>
      <c r="C20" s="12">
        <v>1</v>
      </c>
      <c r="D20" s="12">
        <v>1</v>
      </c>
      <c r="E20" s="12">
        <v>1</v>
      </c>
      <c r="F20" s="12" t="s">
        <v>13</v>
      </c>
      <c r="G20" s="12" t="s">
        <v>13</v>
      </c>
      <c r="H20" s="12" t="s">
        <v>13</v>
      </c>
      <c r="I20" s="13"/>
      <c r="J20" s="2"/>
      <c r="K20" s="2"/>
      <c r="L20" s="2"/>
      <c r="M20" s="2"/>
      <c r="N20" s="2"/>
      <c r="O20" s="2"/>
      <c r="P20" s="2"/>
      <c r="Q20" s="2"/>
    </row>
    <row r="21" spans="1:17" ht="19.5">
      <c r="A21" s="13" t="s">
        <v>25</v>
      </c>
      <c r="B21" s="12">
        <v>1</v>
      </c>
      <c r="C21" s="12">
        <v>1</v>
      </c>
      <c r="D21" s="12">
        <v>1</v>
      </c>
      <c r="E21" s="12">
        <v>1</v>
      </c>
      <c r="F21" s="12" t="s">
        <v>13</v>
      </c>
      <c r="G21" s="12" t="s">
        <v>13</v>
      </c>
      <c r="H21" s="12" t="s">
        <v>13</v>
      </c>
      <c r="I21" s="12" t="s">
        <v>150</v>
      </c>
      <c r="J21" s="2"/>
      <c r="K21" s="2"/>
      <c r="L21" s="2"/>
      <c r="M21" s="2"/>
      <c r="N21" s="2"/>
      <c r="O21" s="2"/>
      <c r="P21" s="2"/>
      <c r="Q21" s="2"/>
    </row>
    <row r="22" spans="1:17" ht="19.5">
      <c r="A22" s="13" t="s">
        <v>26</v>
      </c>
      <c r="B22" s="12">
        <v>1</v>
      </c>
      <c r="C22" s="12">
        <v>1</v>
      </c>
      <c r="D22" s="12">
        <v>1</v>
      </c>
      <c r="E22" s="12">
        <v>1</v>
      </c>
      <c r="F22" s="12" t="s">
        <v>13</v>
      </c>
      <c r="G22" s="12" t="s">
        <v>13</v>
      </c>
      <c r="H22" s="12" t="s">
        <v>13</v>
      </c>
      <c r="I22" s="13"/>
      <c r="J22" s="2"/>
      <c r="K22" s="2"/>
      <c r="L22" s="2"/>
      <c r="M22" s="2"/>
      <c r="N22" s="2"/>
      <c r="O22" s="2"/>
      <c r="P22" s="2"/>
      <c r="Q22" s="2"/>
    </row>
    <row r="23" spans="1:17" ht="19.5">
      <c r="A23" s="13" t="s">
        <v>27</v>
      </c>
      <c r="B23" s="12">
        <v>1</v>
      </c>
      <c r="C23" s="12">
        <v>1</v>
      </c>
      <c r="D23" s="12">
        <v>1</v>
      </c>
      <c r="E23" s="12">
        <v>1</v>
      </c>
      <c r="F23" s="12" t="s">
        <v>13</v>
      </c>
      <c r="G23" s="12" t="s">
        <v>13</v>
      </c>
      <c r="H23" s="12" t="s">
        <v>13</v>
      </c>
      <c r="I23" s="13"/>
      <c r="J23" s="2"/>
      <c r="K23" s="2"/>
      <c r="L23" s="2"/>
      <c r="M23" s="2"/>
      <c r="N23" s="2"/>
      <c r="O23" s="2"/>
      <c r="P23" s="2"/>
      <c r="Q23" s="2"/>
    </row>
    <row r="24" spans="1:17" ht="19.5">
      <c r="A24" s="11" t="s">
        <v>144</v>
      </c>
      <c r="B24" s="12"/>
      <c r="C24" s="12"/>
      <c r="D24" s="12"/>
      <c r="E24" s="12"/>
      <c r="F24" s="12"/>
      <c r="G24" s="12"/>
      <c r="H24" s="12"/>
      <c r="I24" s="13"/>
      <c r="J24" s="2"/>
      <c r="K24" s="2"/>
      <c r="L24" s="2"/>
      <c r="M24" s="2"/>
      <c r="N24" s="2"/>
      <c r="O24" s="2"/>
      <c r="P24" s="2"/>
      <c r="Q24" s="2"/>
    </row>
    <row r="25" spans="1:17" ht="19.5">
      <c r="A25" s="90" t="s">
        <v>145</v>
      </c>
      <c r="B25" s="12">
        <v>1</v>
      </c>
      <c r="C25" s="12">
        <v>1</v>
      </c>
      <c r="D25" s="12">
        <v>1</v>
      </c>
      <c r="E25" s="12">
        <v>1</v>
      </c>
      <c r="F25" s="12" t="s">
        <v>13</v>
      </c>
      <c r="G25" s="12" t="s">
        <v>13</v>
      </c>
      <c r="H25" s="12" t="s">
        <v>13</v>
      </c>
      <c r="I25" s="13"/>
      <c r="J25" s="2"/>
      <c r="K25" s="2"/>
      <c r="L25" s="2"/>
      <c r="M25" s="2"/>
      <c r="N25" s="2"/>
      <c r="O25" s="2"/>
      <c r="P25" s="2"/>
      <c r="Q25" s="2"/>
    </row>
    <row r="26" spans="1:17" ht="19.5">
      <c r="A26" s="90" t="s">
        <v>146</v>
      </c>
      <c r="B26" s="12">
        <v>1</v>
      </c>
      <c r="C26" s="12">
        <v>1</v>
      </c>
      <c r="D26" s="12">
        <v>1</v>
      </c>
      <c r="E26" s="12">
        <v>1</v>
      </c>
      <c r="F26" s="12" t="s">
        <v>13</v>
      </c>
      <c r="G26" s="12" t="s">
        <v>13</v>
      </c>
      <c r="H26" s="12" t="s">
        <v>13</v>
      </c>
      <c r="I26" s="13"/>
      <c r="J26" s="2"/>
      <c r="K26" s="2"/>
      <c r="L26" s="2"/>
      <c r="M26" s="2"/>
      <c r="N26" s="2"/>
      <c r="O26" s="2"/>
      <c r="P26" s="2"/>
      <c r="Q26" s="2"/>
    </row>
    <row r="27" spans="1:17" ht="19.5">
      <c r="A27" s="90" t="s">
        <v>147</v>
      </c>
      <c r="B27" s="12">
        <v>1</v>
      </c>
      <c r="C27" s="12">
        <v>1</v>
      </c>
      <c r="D27" s="12">
        <v>1</v>
      </c>
      <c r="E27" s="12">
        <v>1</v>
      </c>
      <c r="F27" s="12" t="s">
        <v>13</v>
      </c>
      <c r="G27" s="12" t="s">
        <v>13</v>
      </c>
      <c r="H27" s="12" t="s">
        <v>13</v>
      </c>
      <c r="I27" s="13"/>
      <c r="J27" s="2"/>
      <c r="K27" s="2"/>
      <c r="L27" s="2"/>
      <c r="M27" s="2"/>
      <c r="N27" s="2"/>
      <c r="O27" s="2"/>
      <c r="P27" s="2"/>
      <c r="Q27" s="2"/>
    </row>
    <row r="28" spans="1:17" ht="19.5">
      <c r="A28" s="11" t="s">
        <v>28</v>
      </c>
      <c r="B28" s="12"/>
      <c r="C28" s="12"/>
      <c r="D28" s="12"/>
      <c r="E28" s="12"/>
      <c r="F28" s="12"/>
      <c r="G28" s="12"/>
      <c r="H28" s="12"/>
      <c r="I28" s="13"/>
      <c r="J28" s="2"/>
      <c r="K28" s="2"/>
      <c r="L28" s="2"/>
      <c r="M28" s="2"/>
      <c r="N28" s="2"/>
      <c r="O28" s="2"/>
      <c r="P28" s="2"/>
      <c r="Q28" s="2"/>
    </row>
    <row r="29" spans="1:17" ht="19.5">
      <c r="A29" s="13" t="s">
        <v>29</v>
      </c>
      <c r="B29" s="12">
        <v>1</v>
      </c>
      <c r="C29" s="12">
        <v>1</v>
      </c>
      <c r="D29" s="12">
        <v>1</v>
      </c>
      <c r="E29" s="12">
        <v>1</v>
      </c>
      <c r="F29" s="12" t="s">
        <v>13</v>
      </c>
      <c r="G29" s="12" t="s">
        <v>13</v>
      </c>
      <c r="H29" s="12" t="s">
        <v>13</v>
      </c>
      <c r="I29" s="13"/>
      <c r="J29" s="2"/>
      <c r="L29" s="2"/>
      <c r="M29" s="2"/>
      <c r="N29" s="2"/>
      <c r="O29" s="2"/>
      <c r="P29" s="2"/>
      <c r="Q29" s="2"/>
    </row>
    <row r="30" spans="1:17" ht="19.5">
      <c r="A30" s="13" t="s">
        <v>30</v>
      </c>
      <c r="B30" s="12">
        <v>1</v>
      </c>
      <c r="C30" s="12">
        <v>1</v>
      </c>
      <c r="D30" s="12">
        <v>1</v>
      </c>
      <c r="E30" s="12">
        <v>1</v>
      </c>
      <c r="F30" s="12" t="s">
        <v>13</v>
      </c>
      <c r="G30" s="12" t="s">
        <v>13</v>
      </c>
      <c r="H30" s="12" t="s">
        <v>13</v>
      </c>
      <c r="I30" s="13"/>
      <c r="J30" s="2"/>
      <c r="K30" s="2"/>
      <c r="L30" s="2"/>
      <c r="M30" s="2"/>
      <c r="N30" s="2"/>
      <c r="O30" s="2"/>
      <c r="P30" s="2"/>
      <c r="Q30" s="2"/>
    </row>
    <row r="31" spans="1:17" ht="19.5">
      <c r="A31" s="13" t="s">
        <v>31</v>
      </c>
      <c r="B31" s="12">
        <v>1</v>
      </c>
      <c r="C31" s="12">
        <v>1</v>
      </c>
      <c r="D31" s="12">
        <v>1</v>
      </c>
      <c r="E31" s="12">
        <v>1</v>
      </c>
      <c r="F31" s="12" t="s">
        <v>13</v>
      </c>
      <c r="G31" s="12" t="s">
        <v>13</v>
      </c>
      <c r="H31" s="12" t="s">
        <v>13</v>
      </c>
      <c r="I31" s="13"/>
      <c r="J31" s="2"/>
      <c r="K31" s="2"/>
      <c r="L31" s="2"/>
      <c r="M31" s="2"/>
      <c r="N31" s="2"/>
      <c r="O31" s="2"/>
      <c r="P31" s="2"/>
      <c r="Q31" s="2"/>
    </row>
    <row r="32" spans="1:17" ht="19.5">
      <c r="A32" s="13" t="s">
        <v>32</v>
      </c>
      <c r="B32" s="12">
        <v>1</v>
      </c>
      <c r="C32" s="12">
        <v>1</v>
      </c>
      <c r="D32" s="12">
        <v>1</v>
      </c>
      <c r="E32" s="12">
        <v>1</v>
      </c>
      <c r="F32" s="12" t="s">
        <v>13</v>
      </c>
      <c r="G32" s="12" t="s">
        <v>13</v>
      </c>
      <c r="H32" s="12" t="s">
        <v>13</v>
      </c>
      <c r="I32" s="13"/>
      <c r="J32" s="2"/>
      <c r="K32" s="2"/>
      <c r="L32" s="2"/>
      <c r="M32" s="2"/>
      <c r="N32" s="2"/>
      <c r="O32" s="2"/>
      <c r="P32" s="2"/>
      <c r="Q32" s="2"/>
    </row>
    <row r="33" spans="1:17" ht="19.5">
      <c r="A33" s="11" t="s">
        <v>21</v>
      </c>
      <c r="B33" s="12"/>
      <c r="C33" s="12"/>
      <c r="D33" s="12"/>
      <c r="E33" s="12"/>
      <c r="F33" s="12"/>
      <c r="G33" s="12"/>
      <c r="H33" s="12"/>
      <c r="I33" s="13"/>
      <c r="J33" s="2"/>
      <c r="K33" s="2"/>
      <c r="L33" s="2"/>
      <c r="M33" s="2"/>
      <c r="N33" s="2"/>
      <c r="O33" s="2"/>
      <c r="P33" s="2"/>
      <c r="Q33" s="2"/>
    </row>
    <row r="34" spans="1:17" ht="19.5">
      <c r="A34" s="13" t="s">
        <v>33</v>
      </c>
      <c r="B34" s="12">
        <v>1</v>
      </c>
      <c r="C34" s="12">
        <v>1</v>
      </c>
      <c r="D34" s="12">
        <v>1</v>
      </c>
      <c r="E34" s="12">
        <v>1</v>
      </c>
      <c r="F34" s="12" t="s">
        <v>13</v>
      </c>
      <c r="G34" s="12" t="s">
        <v>13</v>
      </c>
      <c r="H34" s="12" t="s">
        <v>13</v>
      </c>
      <c r="I34" s="13"/>
      <c r="J34" s="2"/>
      <c r="K34" s="2"/>
      <c r="L34" s="2"/>
      <c r="M34" s="2"/>
      <c r="N34" s="2"/>
      <c r="O34" s="2"/>
      <c r="P34" s="2"/>
      <c r="Q34" s="2"/>
    </row>
    <row r="35" spans="1:17" ht="19.5">
      <c r="A35" s="13" t="s">
        <v>34</v>
      </c>
      <c r="B35" s="12">
        <v>1</v>
      </c>
      <c r="C35" s="12">
        <v>1</v>
      </c>
      <c r="D35" s="12">
        <v>1</v>
      </c>
      <c r="E35" s="12">
        <v>1</v>
      </c>
      <c r="F35" s="12" t="s">
        <v>13</v>
      </c>
      <c r="G35" s="12" t="s">
        <v>13</v>
      </c>
      <c r="H35" s="12" t="s">
        <v>13</v>
      </c>
      <c r="I35" s="12" t="s">
        <v>150</v>
      </c>
      <c r="J35" s="2"/>
      <c r="K35" s="2"/>
      <c r="L35" s="2"/>
      <c r="M35" s="2"/>
      <c r="N35" s="2"/>
      <c r="O35" s="2"/>
      <c r="P35" s="2"/>
      <c r="Q35" s="2"/>
    </row>
    <row r="36" spans="1:17" ht="19.5">
      <c r="A36" s="11" t="s">
        <v>35</v>
      </c>
      <c r="B36" s="12"/>
      <c r="C36" s="12"/>
      <c r="D36" s="12"/>
      <c r="E36" s="12"/>
      <c r="F36" s="12"/>
      <c r="G36" s="12"/>
      <c r="H36" s="12"/>
      <c r="I36" s="13"/>
      <c r="J36" s="2"/>
      <c r="K36" s="2"/>
      <c r="L36" s="2"/>
      <c r="M36" s="2"/>
      <c r="N36" s="2"/>
      <c r="O36" s="2"/>
      <c r="P36" s="2"/>
      <c r="Q36" s="2"/>
    </row>
    <row r="37" spans="1:17" ht="19.5">
      <c r="A37" s="13" t="s">
        <v>38</v>
      </c>
      <c r="B37" s="12">
        <v>1</v>
      </c>
      <c r="C37" s="12">
        <v>1</v>
      </c>
      <c r="D37" s="12">
        <v>1</v>
      </c>
      <c r="E37" s="12">
        <v>1</v>
      </c>
      <c r="F37" s="12" t="s">
        <v>13</v>
      </c>
      <c r="G37" s="12" t="s">
        <v>13</v>
      </c>
      <c r="H37" s="12" t="s">
        <v>13</v>
      </c>
      <c r="I37" s="13"/>
      <c r="J37" s="2"/>
      <c r="K37" s="2"/>
      <c r="L37" s="2"/>
      <c r="M37" s="2"/>
      <c r="N37" s="2"/>
      <c r="O37" s="2"/>
      <c r="P37" s="2"/>
      <c r="Q37" s="2"/>
    </row>
    <row r="38" spans="1:17" ht="19.5">
      <c r="A38" s="13" t="s">
        <v>67</v>
      </c>
      <c r="B38" s="12">
        <v>1</v>
      </c>
      <c r="C38" s="12">
        <v>1</v>
      </c>
      <c r="D38" s="12">
        <v>1</v>
      </c>
      <c r="E38" s="12">
        <v>1</v>
      </c>
      <c r="F38" s="12" t="s">
        <v>13</v>
      </c>
      <c r="G38" s="12" t="s">
        <v>13</v>
      </c>
      <c r="H38" s="12" t="s">
        <v>13</v>
      </c>
      <c r="I38" s="13"/>
      <c r="J38" s="2"/>
      <c r="K38" s="2"/>
      <c r="L38" s="2"/>
      <c r="M38" s="2"/>
      <c r="N38" s="2"/>
      <c r="O38" s="2"/>
      <c r="P38" s="2"/>
      <c r="Q38" s="2"/>
    </row>
    <row r="39" spans="1:17" ht="19.5">
      <c r="A39" s="11" t="s">
        <v>21</v>
      </c>
      <c r="B39" s="12"/>
      <c r="C39" s="12"/>
      <c r="D39" s="12"/>
      <c r="E39" s="12"/>
      <c r="F39" s="12"/>
      <c r="G39" s="12"/>
      <c r="H39" s="12"/>
      <c r="I39" s="13"/>
      <c r="J39" s="2"/>
      <c r="K39" s="2"/>
      <c r="L39" s="2"/>
      <c r="M39" s="2"/>
      <c r="N39" s="2"/>
      <c r="O39" s="2"/>
      <c r="P39" s="2"/>
      <c r="Q39" s="2"/>
    </row>
    <row r="40" spans="1:17" ht="19.5">
      <c r="A40" s="13" t="s">
        <v>36</v>
      </c>
      <c r="B40" s="12">
        <v>1</v>
      </c>
      <c r="C40" s="12">
        <v>1</v>
      </c>
      <c r="D40" s="12">
        <v>1</v>
      </c>
      <c r="E40" s="12">
        <v>1</v>
      </c>
      <c r="F40" s="12" t="s">
        <v>13</v>
      </c>
      <c r="G40" s="12" t="s">
        <v>13</v>
      </c>
      <c r="H40" s="12" t="s">
        <v>13</v>
      </c>
      <c r="I40" s="13"/>
      <c r="J40" s="2"/>
      <c r="K40" s="2"/>
      <c r="L40" s="2"/>
      <c r="M40" s="2"/>
      <c r="N40" s="2"/>
      <c r="O40" s="2"/>
      <c r="P40" s="2"/>
      <c r="Q40" s="2"/>
    </row>
    <row r="41" spans="1:17" ht="19.5">
      <c r="A41" s="13" t="s">
        <v>37</v>
      </c>
      <c r="B41" s="12">
        <v>1</v>
      </c>
      <c r="C41" s="12">
        <v>1</v>
      </c>
      <c r="D41" s="12">
        <v>1</v>
      </c>
      <c r="E41" s="12">
        <v>1</v>
      </c>
      <c r="F41" s="12" t="s">
        <v>13</v>
      </c>
      <c r="G41" s="12" t="s">
        <v>13</v>
      </c>
      <c r="H41" s="12" t="s">
        <v>13</v>
      </c>
      <c r="I41" s="13"/>
      <c r="J41" s="2"/>
      <c r="K41" s="2"/>
      <c r="L41" s="2"/>
      <c r="M41" s="2"/>
      <c r="N41" s="2"/>
      <c r="O41" s="2"/>
      <c r="P41" s="2"/>
      <c r="Q41" s="2"/>
    </row>
    <row r="42" spans="1:17" ht="19.5">
      <c r="A42" s="16"/>
      <c r="B42" s="17"/>
      <c r="C42" s="17"/>
      <c r="D42" s="17"/>
      <c r="E42" s="17"/>
      <c r="F42" s="17"/>
      <c r="G42" s="17"/>
      <c r="H42" s="17"/>
      <c r="I42" s="16"/>
      <c r="J42" s="2"/>
      <c r="K42" s="2"/>
      <c r="L42" s="2"/>
      <c r="M42" s="2"/>
      <c r="N42" s="2"/>
      <c r="O42" s="2"/>
      <c r="P42" s="2"/>
      <c r="Q42" s="2"/>
    </row>
    <row r="43" spans="1:17" ht="19.5">
      <c r="A43" s="18" t="s">
        <v>39</v>
      </c>
      <c r="B43" s="157">
        <f t="shared" ref="B43:H43" si="0">SUM(B9:B42)</f>
        <v>27</v>
      </c>
      <c r="C43" s="157">
        <f t="shared" si="0"/>
        <v>27</v>
      </c>
      <c r="D43" s="157">
        <f t="shared" si="0"/>
        <v>27</v>
      </c>
      <c r="E43" s="157">
        <f t="shared" si="0"/>
        <v>27</v>
      </c>
      <c r="F43" s="157">
        <f t="shared" si="0"/>
        <v>0</v>
      </c>
      <c r="G43" s="157">
        <f t="shared" si="0"/>
        <v>0</v>
      </c>
      <c r="H43" s="157">
        <f t="shared" si="0"/>
        <v>0</v>
      </c>
      <c r="I43" s="18"/>
      <c r="J43" s="2"/>
      <c r="K43" s="2"/>
      <c r="L43" s="2"/>
      <c r="M43" s="2"/>
      <c r="N43" s="2"/>
      <c r="O43" s="2"/>
      <c r="P43" s="2"/>
      <c r="Q43" s="2"/>
    </row>
    <row r="44" spans="1:17" ht="19.5">
      <c r="A44" s="4"/>
      <c r="B44" s="14"/>
      <c r="C44" s="14"/>
      <c r="D44" s="14"/>
      <c r="E44" s="14"/>
      <c r="F44" s="14"/>
      <c r="G44" s="14"/>
      <c r="H44" s="14"/>
      <c r="I44" s="4"/>
      <c r="J44" s="2"/>
      <c r="K44" s="2"/>
      <c r="L44" s="2"/>
      <c r="M44" s="2"/>
      <c r="N44" s="2"/>
      <c r="O44" s="2"/>
      <c r="P44" s="2"/>
      <c r="Q44" s="2"/>
    </row>
    <row r="45" spans="1:17" ht="19.5">
      <c r="A45" s="4"/>
      <c r="B45" s="14"/>
      <c r="C45" s="14"/>
      <c r="D45" s="14"/>
      <c r="E45" s="14"/>
      <c r="F45" s="14"/>
      <c r="G45" s="14"/>
      <c r="H45" s="14"/>
      <c r="I45" s="4"/>
      <c r="J45" s="2"/>
      <c r="K45" s="2"/>
      <c r="L45" s="2"/>
      <c r="M45" s="2"/>
      <c r="N45" s="2"/>
      <c r="O45" s="2"/>
      <c r="P45" s="2"/>
      <c r="Q45" s="2"/>
    </row>
    <row r="46" spans="1:17" ht="19.5">
      <c r="A46" s="4"/>
      <c r="B46" s="14"/>
      <c r="C46" s="14"/>
      <c r="D46" s="14"/>
      <c r="E46" s="14"/>
      <c r="F46" s="14"/>
      <c r="G46" s="14"/>
      <c r="H46" s="14"/>
      <c r="I46" s="4"/>
      <c r="J46" s="2"/>
      <c r="K46" s="2"/>
      <c r="L46" s="2"/>
      <c r="M46" s="2"/>
      <c r="N46" s="2"/>
      <c r="O46" s="2"/>
      <c r="P46" s="2"/>
      <c r="Q46" s="2"/>
    </row>
    <row r="47" spans="1:17" ht="19.5">
      <c r="A47" s="4"/>
      <c r="B47" s="14"/>
      <c r="C47" s="14"/>
      <c r="D47" s="14"/>
      <c r="E47" s="14"/>
      <c r="F47" s="14"/>
      <c r="G47" s="14"/>
      <c r="H47" s="14"/>
      <c r="I47" s="4"/>
      <c r="J47" s="2"/>
      <c r="K47" s="2"/>
      <c r="L47" s="2"/>
      <c r="M47" s="2"/>
      <c r="N47" s="2"/>
      <c r="O47" s="2"/>
      <c r="P47" s="2"/>
      <c r="Q47" s="2"/>
    </row>
    <row r="48" spans="1:17" ht="18.75">
      <c r="A48" s="2"/>
      <c r="B48" s="3"/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</row>
    <row r="49" spans="1:17" ht="18.75">
      <c r="A49" s="2"/>
      <c r="B49" s="3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</row>
    <row r="50" spans="1:17" ht="18.75">
      <c r="A50" s="2"/>
      <c r="B50" s="3"/>
      <c r="C50" s="3"/>
      <c r="D50" s="3"/>
      <c r="E50" s="3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</row>
    <row r="51" spans="1:17" ht="18.75">
      <c r="A51" s="2"/>
      <c r="B51" s="3"/>
      <c r="C51" s="3"/>
      <c r="D51" s="3"/>
      <c r="E51" s="3"/>
      <c r="F51" s="3"/>
      <c r="G51" s="3"/>
      <c r="H51" s="3"/>
      <c r="I51" s="2"/>
      <c r="J51" s="2"/>
      <c r="K51" s="2"/>
      <c r="L51" s="2"/>
      <c r="M51" s="2"/>
      <c r="N51" s="2"/>
      <c r="O51" s="2"/>
      <c r="P51" s="2"/>
      <c r="Q51" s="2"/>
    </row>
    <row r="52" spans="1:17" ht="18.75">
      <c r="A52" s="2"/>
      <c r="B52" s="3"/>
      <c r="C52" s="3"/>
      <c r="D52" s="3"/>
      <c r="E52" s="3"/>
      <c r="F52" s="3"/>
      <c r="G52" s="3"/>
      <c r="H52" s="3"/>
      <c r="I52" s="2"/>
      <c r="J52" s="2"/>
      <c r="K52" s="2"/>
      <c r="L52" s="2"/>
      <c r="M52" s="2"/>
      <c r="N52" s="2"/>
      <c r="O52" s="2"/>
      <c r="P52" s="2"/>
      <c r="Q52" s="2"/>
    </row>
    <row r="53" spans="1:17" ht="18.75">
      <c r="A53" s="2"/>
      <c r="B53" s="3"/>
      <c r="C53" s="3"/>
      <c r="D53" s="3"/>
      <c r="E53" s="3"/>
      <c r="F53" s="3"/>
      <c r="G53" s="3"/>
      <c r="H53" s="3"/>
      <c r="I53" s="2"/>
      <c r="J53" s="2"/>
      <c r="K53" s="2"/>
      <c r="L53" s="2"/>
      <c r="M53" s="2"/>
      <c r="N53" s="2"/>
      <c r="O53" s="2"/>
      <c r="P53" s="2"/>
      <c r="Q53" s="2"/>
    </row>
    <row r="54" spans="1:17" ht="18.75">
      <c r="A54" s="2"/>
      <c r="B54" s="3"/>
      <c r="C54" s="3"/>
      <c r="D54" s="3"/>
      <c r="E54" s="3"/>
      <c r="F54" s="3"/>
      <c r="G54" s="3"/>
      <c r="H54" s="3"/>
      <c r="I54" s="2"/>
      <c r="J54" s="2"/>
      <c r="K54" s="2"/>
      <c r="L54" s="2"/>
      <c r="M54" s="2"/>
      <c r="N54" s="2"/>
      <c r="O54" s="2"/>
      <c r="P54" s="2"/>
      <c r="Q54" s="2"/>
    </row>
    <row r="55" spans="1:17" ht="18.75">
      <c r="A55" s="2"/>
      <c r="B55" s="3"/>
      <c r="C55" s="3"/>
      <c r="D55" s="3"/>
      <c r="E55" s="3"/>
      <c r="F55" s="3"/>
      <c r="G55" s="3"/>
      <c r="H55" s="3"/>
      <c r="I55" s="2"/>
      <c r="J55" s="2"/>
      <c r="K55" s="2"/>
      <c r="L55" s="2"/>
      <c r="M55" s="2"/>
      <c r="N55" s="2"/>
      <c r="O55" s="2"/>
      <c r="P55" s="2"/>
      <c r="Q55" s="2"/>
    </row>
    <row r="56" spans="1:17" ht="18.75">
      <c r="A56" s="2"/>
      <c r="B56" s="3"/>
      <c r="C56" s="3"/>
      <c r="D56" s="3"/>
      <c r="E56" s="3"/>
      <c r="F56" s="3"/>
      <c r="G56" s="3"/>
      <c r="H56" s="3"/>
      <c r="I56" s="2"/>
      <c r="J56" s="2"/>
      <c r="K56" s="2"/>
      <c r="L56" s="2"/>
      <c r="M56" s="2"/>
      <c r="N56" s="2"/>
      <c r="O56" s="2"/>
      <c r="P56" s="2"/>
      <c r="Q56" s="2"/>
    </row>
    <row r="57" spans="1:17" ht="18.75">
      <c r="A57" s="2"/>
      <c r="B57" s="3"/>
      <c r="C57" s="3"/>
      <c r="D57" s="3"/>
      <c r="E57" s="3"/>
      <c r="F57" s="3"/>
      <c r="G57" s="3"/>
      <c r="H57" s="3"/>
      <c r="I57" s="2"/>
      <c r="J57" s="2"/>
      <c r="K57" s="2"/>
      <c r="L57" s="2"/>
      <c r="M57" s="2"/>
      <c r="N57" s="2"/>
      <c r="O57" s="2"/>
      <c r="P57" s="2"/>
      <c r="Q57" s="2"/>
    </row>
    <row r="58" spans="1:17" ht="18.75">
      <c r="A58" s="2"/>
      <c r="B58" s="3"/>
      <c r="C58" s="3"/>
      <c r="D58" s="3"/>
      <c r="E58" s="3"/>
      <c r="F58" s="3"/>
      <c r="G58" s="3"/>
      <c r="H58" s="3"/>
      <c r="I58" s="2"/>
      <c r="J58" s="2"/>
      <c r="K58" s="2"/>
      <c r="L58" s="2"/>
      <c r="M58" s="2"/>
      <c r="N58" s="2"/>
      <c r="O58" s="2"/>
      <c r="P58" s="2"/>
      <c r="Q58" s="2"/>
    </row>
    <row r="59" spans="1:17" ht="18.75">
      <c r="A59" s="2"/>
      <c r="B59" s="3"/>
      <c r="C59" s="3"/>
      <c r="D59" s="3"/>
      <c r="E59" s="3"/>
      <c r="F59" s="3"/>
      <c r="G59" s="3"/>
      <c r="H59" s="3"/>
      <c r="I59" s="2"/>
      <c r="J59" s="2"/>
      <c r="K59" s="2"/>
      <c r="L59" s="2"/>
      <c r="M59" s="2"/>
      <c r="N59" s="2"/>
      <c r="O59" s="2"/>
      <c r="P59" s="2"/>
      <c r="Q59" s="2"/>
    </row>
    <row r="60" spans="1:17" ht="18.75">
      <c r="A60" s="2"/>
      <c r="B60" s="3"/>
      <c r="C60" s="3"/>
      <c r="D60" s="3"/>
      <c r="E60" s="3"/>
      <c r="F60" s="3"/>
      <c r="G60" s="3"/>
      <c r="H60" s="3"/>
      <c r="I60" s="2"/>
      <c r="J60" s="2"/>
      <c r="K60" s="2"/>
      <c r="L60" s="2"/>
      <c r="M60" s="2"/>
      <c r="N60" s="2"/>
      <c r="O60" s="2"/>
      <c r="P60" s="2"/>
      <c r="Q60" s="2"/>
    </row>
    <row r="61" spans="1:17" ht="18.75">
      <c r="A61" s="2"/>
      <c r="B61" s="3"/>
      <c r="C61" s="3"/>
      <c r="D61" s="3"/>
      <c r="E61" s="3"/>
      <c r="F61" s="3"/>
      <c r="G61" s="3"/>
      <c r="H61" s="3"/>
      <c r="I61" s="2"/>
      <c r="J61" s="2"/>
      <c r="K61" s="2"/>
      <c r="L61" s="2"/>
      <c r="M61" s="2"/>
      <c r="N61" s="2"/>
      <c r="O61" s="2"/>
      <c r="P61" s="2"/>
      <c r="Q61" s="2"/>
    </row>
    <row r="62" spans="1:17" ht="18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8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8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8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8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8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8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8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8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8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8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8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8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8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8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8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8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8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8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8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8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8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8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8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8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8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8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8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8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8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8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8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8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8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8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8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8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8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8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8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8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8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8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8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8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8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8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8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8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8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8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8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8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8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8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8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8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8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8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8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8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8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8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8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8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8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8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8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8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8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8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8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8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8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8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8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8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8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8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8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8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8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8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8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8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8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8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8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8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8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8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8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8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8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8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8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8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8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8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8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8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8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8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8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8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8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8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8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8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8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8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8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8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8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8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8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8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8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8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8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8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8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8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8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8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8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8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8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8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8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8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8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8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8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8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8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8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8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8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8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8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8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8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8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8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8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8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8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8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8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8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8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8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8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8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8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8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8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8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8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8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8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8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8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8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8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8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8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8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8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8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8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8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8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8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8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8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8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8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8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8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8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8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8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8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8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8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8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8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8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8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8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8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8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8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8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8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8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8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8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8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8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8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8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8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8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8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8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8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8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8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8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8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8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8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8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8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8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8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8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8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8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8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8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8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8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8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8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8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8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8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8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8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8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8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8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8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8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8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8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8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8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8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8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8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8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8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8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8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8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8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8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8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8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8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8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8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8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8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8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8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8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8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8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8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8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8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8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8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8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8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8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8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8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8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8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8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8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8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8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8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8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8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8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8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8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8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8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8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8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8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8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8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8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8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8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8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8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8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8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8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8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8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8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8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8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8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8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8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8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8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8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8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8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8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8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8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8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8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8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8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8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8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8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8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8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8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8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8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8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8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8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8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8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8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8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8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8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8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8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8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8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8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8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8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8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8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8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8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8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8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8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8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8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8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8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8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8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8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8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8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8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8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8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8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8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8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8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8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8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8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8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8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8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8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8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</sheetData>
  <mergeCells count="10">
    <mergeCell ref="A1:I1"/>
    <mergeCell ref="C5:E5"/>
    <mergeCell ref="C6:E6"/>
    <mergeCell ref="C7:E7"/>
    <mergeCell ref="F5:H5"/>
    <mergeCell ref="F6:H6"/>
    <mergeCell ref="F7:H7"/>
    <mergeCell ref="A5:A8"/>
    <mergeCell ref="I5:I8"/>
    <mergeCell ref="A3:I3"/>
  </mergeCells>
  <pageMargins left="0.51181102362204722" right="0.43307086614173229" top="0.55118110236220474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44"/>
  <sheetViews>
    <sheetView workbookViewId="0">
      <selection activeCell="T49" sqref="T49"/>
    </sheetView>
  </sheetViews>
  <sheetFormatPr defaultRowHeight="15"/>
  <cols>
    <col min="1" max="1" width="4.28515625" customWidth="1"/>
    <col min="2" max="2" width="24.42578125" customWidth="1"/>
    <col min="3" max="4" width="5.85546875" customWidth="1"/>
    <col min="5" max="5" width="6.7109375" customWidth="1"/>
    <col min="6" max="6" width="11.7109375" customWidth="1"/>
    <col min="7" max="12" width="5.5703125" customWidth="1"/>
    <col min="13" max="13" width="9.5703125" bestFit="1" customWidth="1"/>
    <col min="14" max="15" width="9.85546875" customWidth="1"/>
    <col min="16" max="18" width="11.7109375" customWidth="1"/>
    <col min="21" max="21" width="24.7109375" customWidth="1"/>
    <col min="22" max="22" width="7.7109375" customWidth="1"/>
    <col min="23" max="23" width="7.28515625" customWidth="1"/>
    <col min="24" max="24" width="8.7109375" customWidth="1"/>
    <col min="25" max="26" width="9.140625" customWidth="1"/>
    <col min="27" max="28" width="7.28515625" customWidth="1"/>
    <col min="29" max="29" width="6.5703125" customWidth="1"/>
    <col min="30" max="30" width="7.42578125" customWidth="1"/>
    <col min="31" max="32" width="7.28515625" customWidth="1"/>
    <col min="33" max="33" width="6.5703125" customWidth="1"/>
    <col min="34" max="34" width="7.42578125" customWidth="1"/>
    <col min="35" max="36" width="7.28515625" customWidth="1"/>
    <col min="37" max="37" width="6.5703125" customWidth="1"/>
    <col min="38" max="38" width="7.42578125" customWidth="1"/>
    <col min="39" max="39" width="5.42578125" customWidth="1"/>
    <col min="40" max="40" width="10.85546875" customWidth="1"/>
    <col min="41" max="41" width="7.5703125" customWidth="1"/>
    <col min="42" max="42" width="6.42578125" customWidth="1"/>
    <col min="43" max="43" width="10.85546875" customWidth="1"/>
    <col min="44" max="44" width="7.5703125" customWidth="1"/>
    <col min="45" max="45" width="6.42578125" customWidth="1"/>
    <col min="46" max="46" width="10.85546875" customWidth="1"/>
    <col min="47" max="47" width="7.5703125" customWidth="1"/>
    <col min="48" max="48" width="6.42578125" customWidth="1"/>
  </cols>
  <sheetData>
    <row r="1" spans="1:51" ht="18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</row>
    <row r="2" spans="1:51" ht="20.25">
      <c r="A2" s="175" t="s">
        <v>40</v>
      </c>
      <c r="B2" s="175"/>
      <c r="C2" s="175"/>
      <c r="D2" s="175"/>
      <c r="E2" s="175"/>
      <c r="F2" s="17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spans="1:51" ht="18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</row>
    <row r="4" spans="1:51" ht="18.75">
      <c r="A4" s="2"/>
      <c r="B4" s="159" t="s">
        <v>148</v>
      </c>
      <c r="C4" s="2"/>
      <c r="D4" s="2"/>
      <c r="E4" s="2"/>
      <c r="F4" s="2" t="s">
        <v>232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</row>
    <row r="5" spans="1:51" ht="18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95" t="s">
        <v>95</v>
      </c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"/>
      <c r="AX5" s="19"/>
      <c r="AY5" s="19"/>
    </row>
    <row r="6" spans="1:51" ht="18.75">
      <c r="A6" s="182" t="s">
        <v>41</v>
      </c>
      <c r="B6" s="182" t="s">
        <v>42</v>
      </c>
      <c r="C6" s="38"/>
      <c r="D6" s="38"/>
      <c r="E6" s="179" t="s">
        <v>45</v>
      </c>
      <c r="F6" s="181"/>
      <c r="G6" s="179" t="s">
        <v>75</v>
      </c>
      <c r="H6" s="180"/>
      <c r="I6" s="181"/>
      <c r="J6" s="179" t="s">
        <v>50</v>
      </c>
      <c r="K6" s="180"/>
      <c r="L6" s="181"/>
      <c r="M6" s="179" t="s">
        <v>51</v>
      </c>
      <c r="N6" s="180"/>
      <c r="O6" s="181"/>
      <c r="P6" s="179"/>
      <c r="Q6" s="180"/>
      <c r="R6" s="180"/>
      <c r="S6" s="182" t="s">
        <v>6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spans="1:51" ht="18.75">
      <c r="A7" s="183"/>
      <c r="B7" s="183"/>
      <c r="C7" s="39" t="s">
        <v>43</v>
      </c>
      <c r="D7" s="39" t="s">
        <v>45</v>
      </c>
      <c r="E7" s="187" t="s">
        <v>76</v>
      </c>
      <c r="F7" s="189"/>
      <c r="G7" s="187" t="s">
        <v>74</v>
      </c>
      <c r="H7" s="188"/>
      <c r="I7" s="189"/>
      <c r="J7" s="187" t="s">
        <v>11</v>
      </c>
      <c r="K7" s="188"/>
      <c r="L7" s="189"/>
      <c r="M7" s="187" t="s">
        <v>52</v>
      </c>
      <c r="N7" s="188"/>
      <c r="O7" s="189"/>
      <c r="P7" s="187" t="s">
        <v>53</v>
      </c>
      <c r="Q7" s="188"/>
      <c r="R7" s="189"/>
      <c r="S7" s="183"/>
      <c r="T7" s="2"/>
      <c r="U7" s="182" t="s">
        <v>44</v>
      </c>
      <c r="V7" s="38" t="s">
        <v>72</v>
      </c>
      <c r="W7" s="158" t="s">
        <v>233</v>
      </c>
      <c r="X7" s="158" t="s">
        <v>236</v>
      </c>
      <c r="Y7" s="158" t="s">
        <v>39</v>
      </c>
      <c r="Z7" s="38" t="s">
        <v>39</v>
      </c>
      <c r="AA7" s="198" t="s">
        <v>85</v>
      </c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7"/>
      <c r="AM7" s="19"/>
      <c r="AN7" s="196" t="s">
        <v>84</v>
      </c>
      <c r="AO7" s="196"/>
      <c r="AP7" s="196"/>
      <c r="AQ7" s="196"/>
      <c r="AR7" s="196"/>
      <c r="AS7" s="196"/>
      <c r="AT7" s="196"/>
      <c r="AU7" s="196"/>
      <c r="AV7" s="196"/>
      <c r="AW7" s="19"/>
      <c r="AX7" s="19"/>
      <c r="AY7" s="19"/>
    </row>
    <row r="8" spans="1:51" ht="18.75">
      <c r="A8" s="183"/>
      <c r="B8" s="183"/>
      <c r="C8" s="39" t="s">
        <v>44</v>
      </c>
      <c r="D8" s="39" t="s">
        <v>46</v>
      </c>
      <c r="E8" s="185" t="s">
        <v>73</v>
      </c>
      <c r="F8" s="190"/>
      <c r="G8" s="185" t="s">
        <v>49</v>
      </c>
      <c r="H8" s="186"/>
      <c r="I8" s="190"/>
      <c r="J8" s="185"/>
      <c r="K8" s="186"/>
      <c r="L8" s="190"/>
      <c r="M8" s="185"/>
      <c r="N8" s="186"/>
      <c r="O8" s="190"/>
      <c r="P8" s="185"/>
      <c r="Q8" s="186"/>
      <c r="R8" s="186"/>
      <c r="S8" s="183"/>
      <c r="T8" s="2"/>
      <c r="U8" s="183"/>
      <c r="V8" s="39" t="s">
        <v>73</v>
      </c>
      <c r="W8" s="39" t="s">
        <v>234</v>
      </c>
      <c r="X8" s="39" t="s">
        <v>238</v>
      </c>
      <c r="Y8" s="39" t="s">
        <v>235</v>
      </c>
      <c r="Z8" s="39" t="s">
        <v>72</v>
      </c>
      <c r="AA8" s="197">
        <v>2558</v>
      </c>
      <c r="AB8" s="196"/>
      <c r="AC8" s="196"/>
      <c r="AD8" s="196"/>
      <c r="AE8" s="196">
        <v>2559</v>
      </c>
      <c r="AF8" s="196"/>
      <c r="AG8" s="196"/>
      <c r="AH8" s="196"/>
      <c r="AI8" s="196">
        <v>2560</v>
      </c>
      <c r="AJ8" s="196"/>
      <c r="AK8" s="196"/>
      <c r="AL8" s="196"/>
      <c r="AM8" s="19"/>
      <c r="AN8" s="196">
        <v>2558</v>
      </c>
      <c r="AO8" s="196"/>
      <c r="AP8" s="196"/>
      <c r="AQ8" s="196">
        <v>2559</v>
      </c>
      <c r="AR8" s="196"/>
      <c r="AS8" s="196"/>
      <c r="AT8" s="196">
        <v>2560</v>
      </c>
      <c r="AU8" s="196"/>
      <c r="AV8" s="196"/>
      <c r="AW8" s="19"/>
      <c r="AX8" s="19"/>
      <c r="AY8" s="19"/>
    </row>
    <row r="9" spans="1:51" ht="18.75">
      <c r="A9" s="184"/>
      <c r="B9" s="184"/>
      <c r="C9" s="40"/>
      <c r="D9" s="40"/>
      <c r="E9" s="71" t="s">
        <v>47</v>
      </c>
      <c r="F9" s="28" t="s">
        <v>48</v>
      </c>
      <c r="G9" s="28">
        <v>2558</v>
      </c>
      <c r="H9" s="28">
        <v>2559</v>
      </c>
      <c r="I9" s="28">
        <v>2560</v>
      </c>
      <c r="J9" s="28">
        <v>2558</v>
      </c>
      <c r="K9" s="28">
        <v>2559</v>
      </c>
      <c r="L9" s="28">
        <v>2560</v>
      </c>
      <c r="M9" s="28">
        <v>2558</v>
      </c>
      <c r="N9" s="28">
        <v>2559</v>
      </c>
      <c r="O9" s="28">
        <v>2560</v>
      </c>
      <c r="P9" s="28">
        <v>2558</v>
      </c>
      <c r="Q9" s="28">
        <v>2559</v>
      </c>
      <c r="R9" s="28">
        <v>2560</v>
      </c>
      <c r="S9" s="184"/>
      <c r="T9" s="2"/>
      <c r="U9" s="184"/>
      <c r="V9" s="39" t="s">
        <v>80</v>
      </c>
      <c r="W9" s="39" t="s">
        <v>44</v>
      </c>
      <c r="X9" s="39" t="s">
        <v>237</v>
      </c>
      <c r="Y9" s="39"/>
      <c r="Z9" s="39" t="s">
        <v>77</v>
      </c>
      <c r="AA9" s="46" t="s">
        <v>209</v>
      </c>
      <c r="AB9" s="38" t="s">
        <v>210</v>
      </c>
      <c r="AC9" s="38" t="s">
        <v>78</v>
      </c>
      <c r="AD9" s="38" t="s">
        <v>79</v>
      </c>
      <c r="AE9" s="86" t="s">
        <v>209</v>
      </c>
      <c r="AF9" s="38" t="s">
        <v>210</v>
      </c>
      <c r="AG9" s="38" t="s">
        <v>78</v>
      </c>
      <c r="AH9" s="38" t="s">
        <v>79</v>
      </c>
      <c r="AI9" s="86" t="s">
        <v>209</v>
      </c>
      <c r="AJ9" s="38" t="s">
        <v>210</v>
      </c>
      <c r="AK9" s="38" t="s">
        <v>78</v>
      </c>
      <c r="AL9" s="38" t="s">
        <v>79</v>
      </c>
      <c r="AM9" s="19"/>
      <c r="AN9" s="59" t="s">
        <v>82</v>
      </c>
      <c r="AO9" s="60" t="s">
        <v>83</v>
      </c>
      <c r="AP9" s="59" t="s">
        <v>81</v>
      </c>
      <c r="AQ9" s="59" t="s">
        <v>82</v>
      </c>
      <c r="AR9" s="60" t="s">
        <v>83</v>
      </c>
      <c r="AS9" s="59" t="s">
        <v>81</v>
      </c>
      <c r="AT9" s="59" t="s">
        <v>82</v>
      </c>
      <c r="AU9" s="60" t="s">
        <v>83</v>
      </c>
      <c r="AV9" s="59" t="s">
        <v>81</v>
      </c>
      <c r="AW9" s="19"/>
      <c r="AX9" s="19"/>
      <c r="AY9" s="19"/>
    </row>
    <row r="10" spans="1:51" ht="18.75">
      <c r="A10" s="29">
        <v>1</v>
      </c>
      <c r="B10" s="30" t="s">
        <v>57</v>
      </c>
      <c r="C10" s="41">
        <v>7</v>
      </c>
      <c r="D10" s="41">
        <v>1</v>
      </c>
      <c r="E10" s="41">
        <v>1</v>
      </c>
      <c r="F10" s="126">
        <f>SUM(Z10)</f>
        <v>398160</v>
      </c>
      <c r="G10" s="41">
        <v>1</v>
      </c>
      <c r="H10" s="41">
        <v>1</v>
      </c>
      <c r="I10" s="41">
        <v>1</v>
      </c>
      <c r="J10" s="41" t="s">
        <v>103</v>
      </c>
      <c r="K10" s="41" t="s">
        <v>13</v>
      </c>
      <c r="L10" s="41" t="s">
        <v>13</v>
      </c>
      <c r="M10" s="65">
        <f>SUM(AD10)</f>
        <v>13320</v>
      </c>
      <c r="N10" s="65">
        <f>SUM(AH10)</f>
        <v>13080</v>
      </c>
      <c r="O10" s="65">
        <f>SUM(AL10)</f>
        <v>13440</v>
      </c>
      <c r="P10" s="65">
        <f>SUM(F10+M10)</f>
        <v>411480</v>
      </c>
      <c r="Q10" s="65">
        <f>SUM(P10+N10)</f>
        <v>424560</v>
      </c>
      <c r="R10" s="65">
        <f>SUM(Q10+O10)</f>
        <v>438000</v>
      </c>
      <c r="S10" s="30"/>
      <c r="T10" s="2"/>
      <c r="U10" s="30" t="s">
        <v>57</v>
      </c>
      <c r="V10" s="50">
        <v>29680</v>
      </c>
      <c r="W10" s="50">
        <v>3500</v>
      </c>
      <c r="X10" s="50">
        <v>0</v>
      </c>
      <c r="Y10" s="51">
        <f>SUM(V10:X10)</f>
        <v>33180</v>
      </c>
      <c r="Z10" s="51">
        <f>SUM(Y10*12)</f>
        <v>398160</v>
      </c>
      <c r="AA10" s="50">
        <v>29680</v>
      </c>
      <c r="AB10" s="50">
        <v>30790</v>
      </c>
      <c r="AC10" s="57">
        <f>SUM(AB10-AA10)</f>
        <v>1110</v>
      </c>
      <c r="AD10" s="51">
        <f>SUM(AC10*12)</f>
        <v>13320</v>
      </c>
      <c r="AE10" s="50">
        <v>30790</v>
      </c>
      <c r="AF10" s="50">
        <v>31880</v>
      </c>
      <c r="AG10" s="57">
        <f>SUM(AF10-AE10)</f>
        <v>1090</v>
      </c>
      <c r="AH10" s="51">
        <f>SUM(AG10*12)</f>
        <v>13080</v>
      </c>
      <c r="AI10" s="50">
        <v>31880</v>
      </c>
      <c r="AJ10" s="50">
        <v>33000</v>
      </c>
      <c r="AK10" s="57">
        <f>SUM(AJ10-AI10)</f>
        <v>1120</v>
      </c>
      <c r="AL10" s="51">
        <f>SUM(AK10*12)</f>
        <v>13440</v>
      </c>
      <c r="AM10" s="19"/>
      <c r="AN10" s="30"/>
      <c r="AO10" s="30"/>
      <c r="AP10" s="30"/>
      <c r="AQ10" s="30"/>
      <c r="AR10" s="30"/>
      <c r="AS10" s="30"/>
      <c r="AT10" s="30"/>
      <c r="AU10" s="30"/>
      <c r="AV10" s="30"/>
      <c r="AW10" s="19"/>
      <c r="AX10" s="19"/>
      <c r="AY10" s="19"/>
    </row>
    <row r="11" spans="1:51" ht="18.75">
      <c r="A11" s="31">
        <v>2</v>
      </c>
      <c r="B11" s="32" t="s">
        <v>58</v>
      </c>
      <c r="C11" s="42">
        <v>7</v>
      </c>
      <c r="D11" s="42">
        <v>1</v>
      </c>
      <c r="E11" s="42">
        <v>1</v>
      </c>
      <c r="F11" s="127">
        <f>SUM(Z11)</f>
        <v>365760</v>
      </c>
      <c r="G11" s="42">
        <v>1</v>
      </c>
      <c r="H11" s="42">
        <v>1</v>
      </c>
      <c r="I11" s="42">
        <v>1</v>
      </c>
      <c r="J11" s="42" t="s">
        <v>13</v>
      </c>
      <c r="K11" s="42" t="s">
        <v>13</v>
      </c>
      <c r="L11" s="42" t="s">
        <v>13</v>
      </c>
      <c r="M11" s="62">
        <f>SUM(AD11)</f>
        <v>12600</v>
      </c>
      <c r="N11" s="62">
        <f>SUM(AH11)</f>
        <v>12960</v>
      </c>
      <c r="O11" s="62">
        <f>SUM(AL11)</f>
        <v>13320</v>
      </c>
      <c r="P11" s="62">
        <f>SUM(F11+M11)</f>
        <v>378360</v>
      </c>
      <c r="Q11" s="62">
        <f>SUM(P11+N11)</f>
        <v>391320</v>
      </c>
      <c r="R11" s="62">
        <f>SUM(Q11+O11)</f>
        <v>404640</v>
      </c>
      <c r="S11" s="32"/>
      <c r="T11" s="2"/>
      <c r="U11" s="32" t="s">
        <v>58</v>
      </c>
      <c r="V11" s="52">
        <v>26980</v>
      </c>
      <c r="W11" s="52">
        <v>3500</v>
      </c>
      <c r="X11" s="52">
        <v>0</v>
      </c>
      <c r="Y11" s="53">
        <f>SUM(V11:X11)</f>
        <v>30480</v>
      </c>
      <c r="Z11" s="53">
        <f>SUM(Y11*12)</f>
        <v>365760</v>
      </c>
      <c r="AA11" s="52">
        <v>26980</v>
      </c>
      <c r="AB11" s="52">
        <v>28030</v>
      </c>
      <c r="AC11" s="58">
        <f>SUM(AB11-AA11)</f>
        <v>1050</v>
      </c>
      <c r="AD11" s="53">
        <f>SUM(AC11*12)</f>
        <v>12600</v>
      </c>
      <c r="AE11" s="52">
        <v>28030</v>
      </c>
      <c r="AF11" s="52">
        <v>29110</v>
      </c>
      <c r="AG11" s="58">
        <f>SUM(AF11-AE11)</f>
        <v>1080</v>
      </c>
      <c r="AH11" s="53">
        <f>SUM(AG11*12)</f>
        <v>12960</v>
      </c>
      <c r="AI11" s="52">
        <v>29110</v>
      </c>
      <c r="AJ11" s="52">
        <v>30220</v>
      </c>
      <c r="AK11" s="58">
        <f>SUM(AJ11-AI11)</f>
        <v>1110</v>
      </c>
      <c r="AL11" s="53">
        <f>SUM(AK11*12)</f>
        <v>13320</v>
      </c>
      <c r="AM11" s="19"/>
      <c r="AN11" s="32"/>
      <c r="AO11" s="32"/>
      <c r="AP11" s="32"/>
      <c r="AQ11" s="32"/>
      <c r="AR11" s="32"/>
      <c r="AS11" s="32"/>
      <c r="AT11" s="32"/>
      <c r="AU11" s="32"/>
      <c r="AV11" s="32"/>
      <c r="AW11" s="19"/>
      <c r="AX11" s="19"/>
      <c r="AY11" s="19"/>
    </row>
    <row r="12" spans="1:51" ht="18.75">
      <c r="A12" s="31"/>
      <c r="B12" s="43" t="s">
        <v>14</v>
      </c>
      <c r="C12" s="68"/>
      <c r="D12" s="68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2"/>
      <c r="U12" s="43" t="s">
        <v>14</v>
      </c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19"/>
      <c r="AN12" s="32"/>
      <c r="AO12" s="32"/>
      <c r="AP12" s="32"/>
      <c r="AQ12" s="32"/>
      <c r="AR12" s="32"/>
      <c r="AS12" s="32"/>
      <c r="AT12" s="32"/>
      <c r="AU12" s="32"/>
      <c r="AV12" s="32"/>
      <c r="AW12" s="19"/>
      <c r="AX12" s="19"/>
      <c r="AY12" s="19"/>
    </row>
    <row r="13" spans="1:51" ht="18.75">
      <c r="A13" s="31">
        <v>3</v>
      </c>
      <c r="B13" s="32" t="s">
        <v>96</v>
      </c>
      <c r="C13" s="42">
        <v>6</v>
      </c>
      <c r="D13" s="42">
        <v>1</v>
      </c>
      <c r="E13" s="42">
        <v>1</v>
      </c>
      <c r="F13" s="127">
        <f>SUM(Z13)</f>
        <v>267720</v>
      </c>
      <c r="G13" s="42">
        <v>1</v>
      </c>
      <c r="H13" s="42">
        <v>1</v>
      </c>
      <c r="I13" s="42">
        <v>1</v>
      </c>
      <c r="J13" s="42" t="s">
        <v>13</v>
      </c>
      <c r="K13" s="42" t="s">
        <v>13</v>
      </c>
      <c r="L13" s="42" t="s">
        <v>13</v>
      </c>
      <c r="M13" s="62">
        <f t="shared" ref="M13:M18" si="0">SUM(AD13)</f>
        <v>9240</v>
      </c>
      <c r="N13" s="62">
        <f t="shared" ref="N13:N18" si="1">SUM(AH13)</f>
        <v>9360</v>
      </c>
      <c r="O13" s="62">
        <f t="shared" ref="O13:O18" si="2">SUM(AL13)</f>
        <v>9960</v>
      </c>
      <c r="P13" s="62">
        <f t="shared" ref="P13:P18" si="3">SUM(F13+M13)</f>
        <v>276960</v>
      </c>
      <c r="Q13" s="62">
        <f t="shared" ref="Q13:R18" si="4">SUM(P13+N13)</f>
        <v>286320</v>
      </c>
      <c r="R13" s="62">
        <f t="shared" si="4"/>
        <v>296280</v>
      </c>
      <c r="S13" s="32"/>
      <c r="T13" s="2"/>
      <c r="U13" s="32" t="s">
        <v>96</v>
      </c>
      <c r="V13" s="52">
        <v>18810</v>
      </c>
      <c r="W13" s="52">
        <v>3500</v>
      </c>
      <c r="X13" s="52">
        <v>0</v>
      </c>
      <c r="Y13" s="53">
        <f>SUM(V13:X13)</f>
        <v>22310</v>
      </c>
      <c r="Z13" s="53">
        <f>SUM(Y13*12)</f>
        <v>267720</v>
      </c>
      <c r="AA13" s="52">
        <v>18810</v>
      </c>
      <c r="AB13" s="52">
        <v>19580</v>
      </c>
      <c r="AC13" s="58">
        <f t="shared" ref="AC13:AC18" si="5">SUM(AB13-AA13)</f>
        <v>770</v>
      </c>
      <c r="AD13" s="53">
        <f t="shared" ref="AD13:AD18" si="6">SUM(AC13*12)</f>
        <v>9240</v>
      </c>
      <c r="AE13" s="52">
        <v>19580</v>
      </c>
      <c r="AF13" s="52">
        <v>20360</v>
      </c>
      <c r="AG13" s="58">
        <f t="shared" ref="AG13:AG18" si="7">SUM(AF13-AE13)</f>
        <v>780</v>
      </c>
      <c r="AH13" s="53">
        <f t="shared" ref="AH13:AH18" si="8">SUM(AG13*12)</f>
        <v>9360</v>
      </c>
      <c r="AI13" s="52">
        <v>20360</v>
      </c>
      <c r="AJ13" s="52">
        <v>21190</v>
      </c>
      <c r="AK13" s="58">
        <f t="shared" ref="AK13:AK18" si="9">SUM(AJ13-AI13)</f>
        <v>830</v>
      </c>
      <c r="AL13" s="53">
        <f t="shared" ref="AL13:AL18" si="10">SUM(AK13*12)</f>
        <v>9960</v>
      </c>
      <c r="AM13" s="19"/>
      <c r="AN13" s="32"/>
      <c r="AO13" s="32"/>
      <c r="AP13" s="32"/>
      <c r="AQ13" s="32"/>
      <c r="AR13" s="32"/>
      <c r="AS13" s="32"/>
      <c r="AT13" s="32"/>
      <c r="AU13" s="32"/>
      <c r="AV13" s="32"/>
      <c r="AW13" s="19"/>
      <c r="AX13" s="19"/>
      <c r="AY13" s="19"/>
    </row>
    <row r="14" spans="1:51" ht="18.75">
      <c r="A14" s="31">
        <v>4</v>
      </c>
      <c r="B14" s="32" t="s">
        <v>59</v>
      </c>
      <c r="C14" s="42">
        <v>6</v>
      </c>
      <c r="D14" s="42">
        <v>1</v>
      </c>
      <c r="E14" s="42">
        <v>1</v>
      </c>
      <c r="F14" s="62">
        <f t="shared" ref="F14:F18" si="11">SUM(Z14)</f>
        <v>234960</v>
      </c>
      <c r="G14" s="42">
        <v>1</v>
      </c>
      <c r="H14" s="42">
        <v>1</v>
      </c>
      <c r="I14" s="42">
        <v>1</v>
      </c>
      <c r="J14" s="42" t="s">
        <v>13</v>
      </c>
      <c r="K14" s="42" t="s">
        <v>13</v>
      </c>
      <c r="L14" s="42" t="s">
        <v>13</v>
      </c>
      <c r="M14" s="62">
        <f t="shared" si="0"/>
        <v>9360</v>
      </c>
      <c r="N14" s="62">
        <f t="shared" si="1"/>
        <v>9960</v>
      </c>
      <c r="O14" s="62">
        <f t="shared" si="2"/>
        <v>10200</v>
      </c>
      <c r="P14" s="62">
        <f t="shared" si="3"/>
        <v>244320</v>
      </c>
      <c r="Q14" s="62">
        <f t="shared" si="4"/>
        <v>254280</v>
      </c>
      <c r="R14" s="62">
        <f t="shared" si="4"/>
        <v>264480</v>
      </c>
      <c r="S14" s="32"/>
      <c r="T14" s="2"/>
      <c r="U14" s="32" t="s">
        <v>59</v>
      </c>
      <c r="V14" s="52">
        <v>19580</v>
      </c>
      <c r="W14" s="52"/>
      <c r="X14" s="52"/>
      <c r="Y14" s="52"/>
      <c r="Z14" s="53">
        <f t="shared" ref="Z14:Z18" si="12">SUM(V14*12)</f>
        <v>234960</v>
      </c>
      <c r="AA14" s="52">
        <v>19580</v>
      </c>
      <c r="AB14" s="52">
        <v>20360</v>
      </c>
      <c r="AC14" s="58">
        <f t="shared" si="5"/>
        <v>780</v>
      </c>
      <c r="AD14" s="53">
        <f t="shared" si="6"/>
        <v>9360</v>
      </c>
      <c r="AE14" s="52">
        <v>20360</v>
      </c>
      <c r="AF14" s="52">
        <v>21190</v>
      </c>
      <c r="AG14" s="58">
        <f t="shared" si="7"/>
        <v>830</v>
      </c>
      <c r="AH14" s="53">
        <f t="shared" si="8"/>
        <v>9960</v>
      </c>
      <c r="AI14" s="52">
        <v>21190</v>
      </c>
      <c r="AJ14" s="52">
        <v>22040</v>
      </c>
      <c r="AK14" s="58">
        <f t="shared" si="9"/>
        <v>850</v>
      </c>
      <c r="AL14" s="53">
        <f t="shared" si="10"/>
        <v>10200</v>
      </c>
      <c r="AM14" s="19"/>
      <c r="AN14" s="32"/>
      <c r="AO14" s="32"/>
      <c r="AP14" s="32"/>
      <c r="AQ14" s="32"/>
      <c r="AR14" s="32"/>
      <c r="AS14" s="32"/>
      <c r="AT14" s="32"/>
      <c r="AU14" s="32"/>
      <c r="AV14" s="32"/>
      <c r="AW14" s="19"/>
      <c r="AX14" s="19"/>
      <c r="AY14" s="19"/>
    </row>
    <row r="15" spans="1:51" ht="18.75">
      <c r="A15" s="31">
        <v>5</v>
      </c>
      <c r="B15" s="32" t="s">
        <v>60</v>
      </c>
      <c r="C15" s="42">
        <v>6</v>
      </c>
      <c r="D15" s="42">
        <v>1</v>
      </c>
      <c r="E15" s="42">
        <v>1</v>
      </c>
      <c r="F15" s="62">
        <f t="shared" si="11"/>
        <v>225720</v>
      </c>
      <c r="G15" s="42">
        <v>1</v>
      </c>
      <c r="H15" s="42">
        <v>1</v>
      </c>
      <c r="I15" s="42">
        <v>1</v>
      </c>
      <c r="J15" s="42" t="s">
        <v>13</v>
      </c>
      <c r="K15" s="42" t="s">
        <v>13</v>
      </c>
      <c r="L15" s="42" t="s">
        <v>13</v>
      </c>
      <c r="M15" s="62">
        <f t="shared" si="0"/>
        <v>9240</v>
      </c>
      <c r="N15" s="62">
        <f t="shared" si="1"/>
        <v>9360</v>
      </c>
      <c r="O15" s="62">
        <f t="shared" si="2"/>
        <v>9960</v>
      </c>
      <c r="P15" s="62">
        <f t="shared" si="3"/>
        <v>234960</v>
      </c>
      <c r="Q15" s="62">
        <f t="shared" si="4"/>
        <v>244320</v>
      </c>
      <c r="R15" s="62">
        <f t="shared" si="4"/>
        <v>254280</v>
      </c>
      <c r="S15" s="32"/>
      <c r="T15" s="2"/>
      <c r="U15" s="32" t="s">
        <v>60</v>
      </c>
      <c r="V15" s="52">
        <v>18810</v>
      </c>
      <c r="W15" s="52"/>
      <c r="X15" s="52"/>
      <c r="Y15" s="52"/>
      <c r="Z15" s="53">
        <f t="shared" si="12"/>
        <v>225720</v>
      </c>
      <c r="AA15" s="52">
        <v>18810</v>
      </c>
      <c r="AB15" s="52">
        <v>19580</v>
      </c>
      <c r="AC15" s="58">
        <f t="shared" si="5"/>
        <v>770</v>
      </c>
      <c r="AD15" s="53">
        <f t="shared" si="6"/>
        <v>9240</v>
      </c>
      <c r="AE15" s="52">
        <v>19580</v>
      </c>
      <c r="AF15" s="52">
        <v>20360</v>
      </c>
      <c r="AG15" s="58">
        <f t="shared" si="7"/>
        <v>780</v>
      </c>
      <c r="AH15" s="53">
        <f t="shared" si="8"/>
        <v>9360</v>
      </c>
      <c r="AI15" s="52">
        <v>20360</v>
      </c>
      <c r="AJ15" s="52">
        <v>21190</v>
      </c>
      <c r="AK15" s="58">
        <f t="shared" si="9"/>
        <v>830</v>
      </c>
      <c r="AL15" s="53">
        <f t="shared" si="10"/>
        <v>9960</v>
      </c>
      <c r="AM15" s="19"/>
      <c r="AN15" s="32"/>
      <c r="AO15" s="32"/>
      <c r="AP15" s="32"/>
      <c r="AQ15" s="32"/>
      <c r="AR15" s="32"/>
      <c r="AS15" s="32"/>
      <c r="AT15" s="32"/>
      <c r="AU15" s="32"/>
      <c r="AV15" s="32"/>
      <c r="AW15" s="19"/>
      <c r="AX15" s="19"/>
      <c r="AY15" s="19"/>
    </row>
    <row r="16" spans="1:51" ht="18.75">
      <c r="A16" s="31">
        <v>6</v>
      </c>
      <c r="B16" s="32" t="s">
        <v>61</v>
      </c>
      <c r="C16" s="42">
        <v>4</v>
      </c>
      <c r="D16" s="42">
        <v>1</v>
      </c>
      <c r="E16" s="42">
        <v>1</v>
      </c>
      <c r="F16" s="62">
        <f t="shared" si="11"/>
        <v>214560</v>
      </c>
      <c r="G16" s="42">
        <v>1</v>
      </c>
      <c r="H16" s="42">
        <v>1</v>
      </c>
      <c r="I16" s="42">
        <v>1</v>
      </c>
      <c r="J16" s="42" t="s">
        <v>13</v>
      </c>
      <c r="K16" s="42" t="s">
        <v>13</v>
      </c>
      <c r="L16" s="42" t="s">
        <v>13</v>
      </c>
      <c r="M16" s="62">
        <f t="shared" si="0"/>
        <v>7200</v>
      </c>
      <c r="N16" s="62">
        <f t="shared" si="1"/>
        <v>7440</v>
      </c>
      <c r="O16" s="62">
        <f t="shared" si="2"/>
        <v>7440</v>
      </c>
      <c r="P16" s="62">
        <f t="shared" si="3"/>
        <v>221760</v>
      </c>
      <c r="Q16" s="62">
        <f t="shared" si="4"/>
        <v>229200</v>
      </c>
      <c r="R16" s="62">
        <f t="shared" si="4"/>
        <v>236640</v>
      </c>
      <c r="S16" s="32"/>
      <c r="T16" s="2"/>
      <c r="U16" s="32" t="s">
        <v>61</v>
      </c>
      <c r="V16" s="52">
        <v>17880</v>
      </c>
      <c r="W16" s="52"/>
      <c r="X16" s="52"/>
      <c r="Y16" s="52"/>
      <c r="Z16" s="53">
        <f t="shared" si="12"/>
        <v>214560</v>
      </c>
      <c r="AA16" s="52">
        <v>17880</v>
      </c>
      <c r="AB16" s="52">
        <v>18480</v>
      </c>
      <c r="AC16" s="58">
        <f t="shared" si="5"/>
        <v>600</v>
      </c>
      <c r="AD16" s="53">
        <f t="shared" si="6"/>
        <v>7200</v>
      </c>
      <c r="AE16" s="52">
        <v>18480</v>
      </c>
      <c r="AF16" s="52">
        <v>19100</v>
      </c>
      <c r="AG16" s="58">
        <f t="shared" si="7"/>
        <v>620</v>
      </c>
      <c r="AH16" s="53">
        <f t="shared" si="8"/>
        <v>7440</v>
      </c>
      <c r="AI16" s="52">
        <v>19100</v>
      </c>
      <c r="AJ16" s="52">
        <v>19720</v>
      </c>
      <c r="AK16" s="58">
        <f t="shared" si="9"/>
        <v>620</v>
      </c>
      <c r="AL16" s="53">
        <f t="shared" si="10"/>
        <v>7440</v>
      </c>
      <c r="AM16" s="19"/>
      <c r="AN16" s="32"/>
      <c r="AO16" s="32"/>
      <c r="AP16" s="32"/>
      <c r="AQ16" s="32"/>
      <c r="AR16" s="32"/>
      <c r="AS16" s="32"/>
      <c r="AT16" s="32"/>
      <c r="AU16" s="32"/>
      <c r="AV16" s="32"/>
      <c r="AW16" s="19"/>
      <c r="AX16" s="19"/>
      <c r="AY16" s="19"/>
    </row>
    <row r="17" spans="1:51" ht="18.75">
      <c r="A17" s="31">
        <v>7</v>
      </c>
      <c r="B17" s="32" t="s">
        <v>62</v>
      </c>
      <c r="C17" s="42">
        <v>5</v>
      </c>
      <c r="D17" s="42">
        <v>1</v>
      </c>
      <c r="E17" s="42">
        <v>1</v>
      </c>
      <c r="F17" s="62">
        <f t="shared" si="11"/>
        <v>194880</v>
      </c>
      <c r="G17" s="42">
        <v>1</v>
      </c>
      <c r="H17" s="42">
        <v>1</v>
      </c>
      <c r="I17" s="42">
        <v>1</v>
      </c>
      <c r="J17" s="42" t="s">
        <v>13</v>
      </c>
      <c r="K17" s="42" t="s">
        <v>13</v>
      </c>
      <c r="L17" s="42" t="s">
        <v>13</v>
      </c>
      <c r="M17" s="62">
        <f t="shared" si="0"/>
        <v>7680</v>
      </c>
      <c r="N17" s="62">
        <f t="shared" si="1"/>
        <v>8040</v>
      </c>
      <c r="O17" s="62">
        <f t="shared" si="2"/>
        <v>8160</v>
      </c>
      <c r="P17" s="62">
        <f t="shared" si="3"/>
        <v>202560</v>
      </c>
      <c r="Q17" s="62">
        <f t="shared" si="4"/>
        <v>210600</v>
      </c>
      <c r="R17" s="62">
        <f t="shared" si="4"/>
        <v>218760</v>
      </c>
      <c r="S17" s="32"/>
      <c r="T17" s="2"/>
      <c r="U17" s="32" t="s">
        <v>62</v>
      </c>
      <c r="V17" s="52">
        <v>16240</v>
      </c>
      <c r="W17" s="52"/>
      <c r="X17" s="52"/>
      <c r="Y17" s="52"/>
      <c r="Z17" s="53">
        <f t="shared" si="12"/>
        <v>194880</v>
      </c>
      <c r="AA17" s="52">
        <v>16240</v>
      </c>
      <c r="AB17" s="52">
        <v>16880</v>
      </c>
      <c r="AC17" s="58">
        <f t="shared" si="5"/>
        <v>640</v>
      </c>
      <c r="AD17" s="53">
        <f t="shared" si="6"/>
        <v>7680</v>
      </c>
      <c r="AE17" s="52">
        <v>16880</v>
      </c>
      <c r="AF17" s="52">
        <v>17550</v>
      </c>
      <c r="AG17" s="58">
        <f t="shared" si="7"/>
        <v>670</v>
      </c>
      <c r="AH17" s="53">
        <f t="shared" si="8"/>
        <v>8040</v>
      </c>
      <c r="AI17" s="52">
        <v>17550</v>
      </c>
      <c r="AJ17" s="52">
        <v>18230</v>
      </c>
      <c r="AK17" s="58">
        <f t="shared" si="9"/>
        <v>680</v>
      </c>
      <c r="AL17" s="53">
        <f t="shared" si="10"/>
        <v>8160</v>
      </c>
      <c r="AM17" s="19"/>
      <c r="AN17" s="32"/>
      <c r="AO17" s="32"/>
      <c r="AP17" s="32"/>
      <c r="AQ17" s="32"/>
      <c r="AR17" s="32"/>
      <c r="AS17" s="32"/>
      <c r="AT17" s="32"/>
      <c r="AU17" s="32"/>
      <c r="AV17" s="32"/>
      <c r="AW17" s="19"/>
      <c r="AX17" s="19"/>
      <c r="AY17" s="19"/>
    </row>
    <row r="18" spans="1:51" ht="18.75">
      <c r="A18" s="31">
        <v>8</v>
      </c>
      <c r="B18" s="32" t="s">
        <v>63</v>
      </c>
      <c r="C18" s="42">
        <v>6</v>
      </c>
      <c r="D18" s="42">
        <v>1</v>
      </c>
      <c r="E18" s="42">
        <v>1</v>
      </c>
      <c r="F18" s="62">
        <f t="shared" si="11"/>
        <v>230400</v>
      </c>
      <c r="G18" s="42">
        <v>1</v>
      </c>
      <c r="H18" s="42">
        <v>1</v>
      </c>
      <c r="I18" s="42">
        <v>1</v>
      </c>
      <c r="J18" s="42" t="s">
        <v>13</v>
      </c>
      <c r="K18" s="42" t="s">
        <v>13</v>
      </c>
      <c r="L18" s="42" t="s">
        <v>13</v>
      </c>
      <c r="M18" s="62">
        <f t="shared" si="0"/>
        <v>9240</v>
      </c>
      <c r="N18" s="62">
        <f t="shared" si="1"/>
        <v>9720</v>
      </c>
      <c r="O18" s="62">
        <f t="shared" si="2"/>
        <v>10080</v>
      </c>
      <c r="P18" s="62">
        <f t="shared" si="3"/>
        <v>239640</v>
      </c>
      <c r="Q18" s="62">
        <f t="shared" si="4"/>
        <v>249360</v>
      </c>
      <c r="R18" s="62">
        <f t="shared" si="4"/>
        <v>259440</v>
      </c>
      <c r="S18" s="32"/>
      <c r="T18" s="2"/>
      <c r="U18" s="32" t="s">
        <v>63</v>
      </c>
      <c r="V18" s="52">
        <v>19200</v>
      </c>
      <c r="W18" s="52"/>
      <c r="X18" s="52"/>
      <c r="Y18" s="52"/>
      <c r="Z18" s="53">
        <f t="shared" si="12"/>
        <v>230400</v>
      </c>
      <c r="AA18" s="52">
        <v>19200</v>
      </c>
      <c r="AB18" s="52">
        <v>19970</v>
      </c>
      <c r="AC18" s="58">
        <f t="shared" si="5"/>
        <v>770</v>
      </c>
      <c r="AD18" s="53">
        <f t="shared" si="6"/>
        <v>9240</v>
      </c>
      <c r="AE18" s="52">
        <v>19970</v>
      </c>
      <c r="AF18" s="52">
        <v>20780</v>
      </c>
      <c r="AG18" s="58">
        <f t="shared" si="7"/>
        <v>810</v>
      </c>
      <c r="AH18" s="53">
        <f t="shared" si="8"/>
        <v>9720</v>
      </c>
      <c r="AI18" s="52">
        <v>20780</v>
      </c>
      <c r="AJ18" s="52">
        <v>21620</v>
      </c>
      <c r="AK18" s="58">
        <f t="shared" si="9"/>
        <v>840</v>
      </c>
      <c r="AL18" s="53">
        <f t="shared" si="10"/>
        <v>10080</v>
      </c>
      <c r="AM18" s="19"/>
      <c r="AN18" s="32"/>
      <c r="AO18" s="32"/>
      <c r="AP18" s="32"/>
      <c r="AQ18" s="32"/>
      <c r="AR18" s="32"/>
      <c r="AS18" s="32"/>
      <c r="AT18" s="32"/>
      <c r="AU18" s="32"/>
      <c r="AV18" s="32"/>
      <c r="AW18" s="19"/>
      <c r="AX18" s="19"/>
      <c r="AY18" s="19"/>
    </row>
    <row r="19" spans="1:51" ht="18.75">
      <c r="A19" s="31"/>
      <c r="B19" s="43" t="s">
        <v>21</v>
      </c>
      <c r="C19" s="68"/>
      <c r="D19" s="68"/>
      <c r="E19" s="68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2"/>
      <c r="U19" s="43" t="s">
        <v>21</v>
      </c>
      <c r="V19" s="52"/>
      <c r="W19" s="52"/>
      <c r="X19" s="52"/>
      <c r="Y19" s="52"/>
      <c r="Z19" s="52"/>
      <c r="AA19" s="52"/>
      <c r="AB19" s="52"/>
      <c r="AC19" s="54"/>
      <c r="AD19" s="54"/>
      <c r="AE19" s="52"/>
      <c r="AF19" s="52"/>
      <c r="AG19" s="54"/>
      <c r="AH19" s="54"/>
      <c r="AI19" s="54"/>
      <c r="AJ19" s="54"/>
      <c r="AK19" s="54"/>
      <c r="AL19" s="52"/>
      <c r="AM19" s="19"/>
      <c r="AN19" s="32"/>
      <c r="AO19" s="32"/>
      <c r="AP19" s="32"/>
      <c r="AQ19" s="32"/>
      <c r="AR19" s="32"/>
      <c r="AS19" s="32"/>
      <c r="AT19" s="32"/>
      <c r="AU19" s="32"/>
      <c r="AV19" s="32"/>
      <c r="AW19" s="19"/>
      <c r="AX19" s="19"/>
      <c r="AY19" s="19"/>
    </row>
    <row r="20" spans="1:51" ht="18.75">
      <c r="A20" s="31">
        <v>9</v>
      </c>
      <c r="B20" s="32" t="s">
        <v>22</v>
      </c>
      <c r="C20" s="42"/>
      <c r="D20" s="42">
        <v>1</v>
      </c>
      <c r="E20" s="42">
        <v>1</v>
      </c>
      <c r="F20" s="62">
        <f t="shared" ref="F20:F25" si="13">SUM(Z20)</f>
        <v>138000</v>
      </c>
      <c r="G20" s="42">
        <v>1</v>
      </c>
      <c r="H20" s="42">
        <v>1</v>
      </c>
      <c r="I20" s="42">
        <v>1</v>
      </c>
      <c r="J20" s="42" t="s">
        <v>13</v>
      </c>
      <c r="K20" s="42" t="s">
        <v>13</v>
      </c>
      <c r="L20" s="42" t="s">
        <v>13</v>
      </c>
      <c r="M20" s="62">
        <f>SUM(AD20)</f>
        <v>5520</v>
      </c>
      <c r="N20" s="62">
        <f>SUM(AH20)</f>
        <v>5760</v>
      </c>
      <c r="O20" s="62">
        <f>SUM(AL20)</f>
        <v>6000</v>
      </c>
      <c r="P20" s="62">
        <f>SUM(F20+M20)</f>
        <v>143520</v>
      </c>
      <c r="Q20" s="62">
        <f>SUM(P20+N20)</f>
        <v>149280</v>
      </c>
      <c r="R20" s="62">
        <f>SUM(Q20+O20)</f>
        <v>155280</v>
      </c>
      <c r="S20" s="32"/>
      <c r="T20" s="2"/>
      <c r="U20" s="32" t="s">
        <v>22</v>
      </c>
      <c r="V20" s="52">
        <v>11500</v>
      </c>
      <c r="W20" s="52"/>
      <c r="X20" s="52"/>
      <c r="Y20" s="52"/>
      <c r="Z20" s="53">
        <f t="shared" ref="Z20:Z25" si="14">SUM(V20*12)</f>
        <v>138000</v>
      </c>
      <c r="AA20" s="52"/>
      <c r="AB20" s="52"/>
      <c r="AC20" s="58">
        <f>SUM(AP20)</f>
        <v>460</v>
      </c>
      <c r="AD20" s="53">
        <f>SUM(AC20*12)</f>
        <v>5520</v>
      </c>
      <c r="AE20" s="52"/>
      <c r="AF20" s="52"/>
      <c r="AG20" s="58">
        <f>SUM(AS20)</f>
        <v>480</v>
      </c>
      <c r="AH20" s="53">
        <f>SUM(AG20*12)</f>
        <v>5760</v>
      </c>
      <c r="AI20" s="52"/>
      <c r="AJ20" s="52"/>
      <c r="AK20" s="58">
        <f>SUM(AV20)</f>
        <v>500</v>
      </c>
      <c r="AL20" s="53">
        <f>SUM(AK20*12)</f>
        <v>6000</v>
      </c>
      <c r="AM20" s="19"/>
      <c r="AN20" s="53">
        <f>SUM(V20)</f>
        <v>11500</v>
      </c>
      <c r="AO20" s="61">
        <f>SUM(AN20*4/100)</f>
        <v>460</v>
      </c>
      <c r="AP20" s="32">
        <v>460</v>
      </c>
      <c r="AQ20" s="62">
        <f>SUM(AN20+AP20)</f>
        <v>11960</v>
      </c>
      <c r="AR20" s="63">
        <f>SUM(AQ20*4/100)</f>
        <v>478.4</v>
      </c>
      <c r="AS20" s="32">
        <v>480</v>
      </c>
      <c r="AT20" s="62">
        <f>SUM(AQ20+AS20)</f>
        <v>12440</v>
      </c>
      <c r="AU20" s="63">
        <f>SUM(AT20*4/100)</f>
        <v>497.6</v>
      </c>
      <c r="AV20" s="32">
        <v>500</v>
      </c>
      <c r="AW20" s="19"/>
      <c r="AX20" s="19"/>
      <c r="AY20" s="19"/>
    </row>
    <row r="21" spans="1:51" ht="18.75">
      <c r="A21" s="31">
        <v>10</v>
      </c>
      <c r="B21" s="32" t="s">
        <v>23</v>
      </c>
      <c r="C21" s="42"/>
      <c r="D21" s="42">
        <v>1</v>
      </c>
      <c r="E21" s="42">
        <v>1</v>
      </c>
      <c r="F21" s="62">
        <f t="shared" si="13"/>
        <v>112800</v>
      </c>
      <c r="G21" s="42">
        <v>1</v>
      </c>
      <c r="H21" s="42">
        <v>1</v>
      </c>
      <c r="I21" s="42">
        <v>1</v>
      </c>
      <c r="J21" s="42" t="s">
        <v>13</v>
      </c>
      <c r="K21" s="42" t="s">
        <v>13</v>
      </c>
      <c r="L21" s="42" t="s">
        <v>13</v>
      </c>
      <c r="M21" s="62">
        <f>SUM(AD21)</f>
        <v>4560</v>
      </c>
      <c r="N21" s="62">
        <f>SUM(AH21)</f>
        <v>4800</v>
      </c>
      <c r="O21" s="62">
        <f>SUM(AL21)</f>
        <v>4920</v>
      </c>
      <c r="P21" s="62">
        <f>SUM(F21+M21)</f>
        <v>117360</v>
      </c>
      <c r="Q21" s="62">
        <f>SUM(P21+N21)</f>
        <v>122160</v>
      </c>
      <c r="R21" s="62">
        <f>SUM(Q21+O21)</f>
        <v>127080</v>
      </c>
      <c r="S21" s="32"/>
      <c r="T21" s="2"/>
      <c r="U21" s="32" t="s">
        <v>23</v>
      </c>
      <c r="V21" s="52">
        <v>9400</v>
      </c>
      <c r="W21" s="52"/>
      <c r="X21" s="52"/>
      <c r="Y21" s="52"/>
      <c r="Z21" s="53">
        <f t="shared" si="14"/>
        <v>112800</v>
      </c>
      <c r="AA21" s="52"/>
      <c r="AB21" s="52"/>
      <c r="AC21" s="58">
        <f>SUM(AP21)</f>
        <v>380</v>
      </c>
      <c r="AD21" s="53">
        <f>SUM(AC21*12)</f>
        <v>4560</v>
      </c>
      <c r="AE21" s="52"/>
      <c r="AF21" s="52"/>
      <c r="AG21" s="58">
        <f>SUM(AS21)</f>
        <v>400</v>
      </c>
      <c r="AH21" s="53">
        <f>SUM(AG21*12)</f>
        <v>4800</v>
      </c>
      <c r="AI21" s="52"/>
      <c r="AJ21" s="52"/>
      <c r="AK21" s="58">
        <f>SUM(AV21)</f>
        <v>410</v>
      </c>
      <c r="AL21" s="53">
        <f>SUM(AK21*12)</f>
        <v>4920</v>
      </c>
      <c r="AM21" s="19"/>
      <c r="AN21" s="53">
        <f>SUM(V21)</f>
        <v>9400</v>
      </c>
      <c r="AO21" s="61">
        <f>SUM(AN21*4/100)</f>
        <v>376</v>
      </c>
      <c r="AP21" s="32">
        <v>380</v>
      </c>
      <c r="AQ21" s="62">
        <f>SUM(AN21+AP21)</f>
        <v>9780</v>
      </c>
      <c r="AR21" s="63">
        <f>SUM(AQ21*4/100)</f>
        <v>391.2</v>
      </c>
      <c r="AS21" s="32">
        <v>400</v>
      </c>
      <c r="AT21" s="62">
        <f>SUM(AQ21+AS21)</f>
        <v>10180</v>
      </c>
      <c r="AU21" s="63">
        <f>SUM(AT21*4/100)</f>
        <v>407.2</v>
      </c>
      <c r="AV21" s="32">
        <v>410</v>
      </c>
      <c r="AW21" s="19"/>
      <c r="AX21" s="19"/>
      <c r="AY21" s="19"/>
    </row>
    <row r="22" spans="1:51" ht="18.75">
      <c r="A22" s="31">
        <v>11</v>
      </c>
      <c r="B22" s="32" t="s">
        <v>24</v>
      </c>
      <c r="C22" s="42"/>
      <c r="D22" s="42">
        <v>1</v>
      </c>
      <c r="E22" s="42">
        <v>1</v>
      </c>
      <c r="F22" s="62">
        <f t="shared" si="13"/>
        <v>108000</v>
      </c>
      <c r="G22" s="42">
        <v>1</v>
      </c>
      <c r="H22" s="42">
        <v>1</v>
      </c>
      <c r="I22" s="42">
        <v>1</v>
      </c>
      <c r="J22" s="42" t="s">
        <v>13</v>
      </c>
      <c r="K22" s="42" t="s">
        <v>13</v>
      </c>
      <c r="L22" s="42" t="s">
        <v>13</v>
      </c>
      <c r="M22" s="69">
        <v>0</v>
      </c>
      <c r="N22" s="69">
        <v>0</v>
      </c>
      <c r="O22" s="69">
        <v>0</v>
      </c>
      <c r="P22" s="62">
        <f>SUM(F22)</f>
        <v>108000</v>
      </c>
      <c r="Q22" s="62">
        <f>SUM(F22)</f>
        <v>108000</v>
      </c>
      <c r="R22" s="62">
        <f>SUM(F22)</f>
        <v>108000</v>
      </c>
      <c r="S22" s="32"/>
      <c r="T22" s="2"/>
      <c r="U22" s="32" t="s">
        <v>24</v>
      </c>
      <c r="V22" s="52">
        <v>9000</v>
      </c>
      <c r="W22" s="52"/>
      <c r="X22" s="52"/>
      <c r="Y22" s="52"/>
      <c r="Z22" s="53">
        <f t="shared" si="14"/>
        <v>108000</v>
      </c>
      <c r="AA22" s="52"/>
      <c r="AB22" s="52"/>
      <c r="AC22" s="54"/>
      <c r="AD22" s="54"/>
      <c r="AE22" s="52"/>
      <c r="AF22" s="52"/>
      <c r="AG22" s="54"/>
      <c r="AH22" s="54"/>
      <c r="AI22" s="54"/>
      <c r="AJ22" s="54"/>
      <c r="AK22" s="54"/>
      <c r="AL22" s="52"/>
      <c r="AM22" s="19"/>
      <c r="AN22" s="32"/>
      <c r="AO22" s="32"/>
      <c r="AP22" s="32"/>
      <c r="AQ22" s="32"/>
      <c r="AR22" s="32"/>
      <c r="AS22" s="32"/>
      <c r="AT22" s="32"/>
      <c r="AU22" s="32"/>
      <c r="AV22" s="32"/>
      <c r="AW22" s="19"/>
      <c r="AX22" s="19"/>
      <c r="AY22" s="19"/>
    </row>
    <row r="23" spans="1:51" ht="18.75">
      <c r="A23" s="31">
        <v>12</v>
      </c>
      <c r="B23" s="32" t="s">
        <v>25</v>
      </c>
      <c r="C23" s="42"/>
      <c r="D23" s="42">
        <v>1</v>
      </c>
      <c r="E23" s="42">
        <v>1</v>
      </c>
      <c r="F23" s="62">
        <f t="shared" si="13"/>
        <v>108000</v>
      </c>
      <c r="G23" s="42">
        <v>1</v>
      </c>
      <c r="H23" s="42">
        <v>1</v>
      </c>
      <c r="I23" s="42">
        <v>1</v>
      </c>
      <c r="J23" s="42" t="s">
        <v>13</v>
      </c>
      <c r="K23" s="42" t="s">
        <v>13</v>
      </c>
      <c r="L23" s="42" t="s">
        <v>13</v>
      </c>
      <c r="M23" s="69">
        <v>0</v>
      </c>
      <c r="N23" s="69">
        <v>0</v>
      </c>
      <c r="O23" s="69">
        <v>0</v>
      </c>
      <c r="P23" s="62">
        <f>SUM(F23)</f>
        <v>108000</v>
      </c>
      <c r="Q23" s="62">
        <f>SUM(F23)</f>
        <v>108000</v>
      </c>
      <c r="R23" s="62">
        <f>SUM(F23)</f>
        <v>108000</v>
      </c>
      <c r="S23" s="42" t="s">
        <v>150</v>
      </c>
      <c r="T23" s="2"/>
      <c r="U23" s="32" t="s">
        <v>25</v>
      </c>
      <c r="V23" s="52">
        <v>9000</v>
      </c>
      <c r="W23" s="52"/>
      <c r="X23" s="52"/>
      <c r="Y23" s="52"/>
      <c r="Z23" s="53">
        <f t="shared" si="14"/>
        <v>108000</v>
      </c>
      <c r="AA23" s="52"/>
      <c r="AB23" s="52"/>
      <c r="AC23" s="54"/>
      <c r="AD23" s="54"/>
      <c r="AE23" s="52"/>
      <c r="AF23" s="52"/>
      <c r="AG23" s="54"/>
      <c r="AH23" s="54"/>
      <c r="AI23" s="54"/>
      <c r="AJ23" s="54"/>
      <c r="AK23" s="54"/>
      <c r="AL23" s="52"/>
      <c r="AM23" s="19"/>
      <c r="AN23" s="32"/>
      <c r="AO23" s="32"/>
      <c r="AP23" s="32"/>
      <c r="AQ23" s="32"/>
      <c r="AR23" s="32"/>
      <c r="AS23" s="32"/>
      <c r="AT23" s="32"/>
      <c r="AU23" s="32"/>
      <c r="AV23" s="32"/>
      <c r="AW23" s="19"/>
      <c r="AX23" s="19"/>
      <c r="AY23" s="19"/>
    </row>
    <row r="24" spans="1:51" ht="18.75">
      <c r="A24" s="31">
        <v>13</v>
      </c>
      <c r="B24" s="32" t="s">
        <v>26</v>
      </c>
      <c r="C24" s="42"/>
      <c r="D24" s="42">
        <v>1</v>
      </c>
      <c r="E24" s="42">
        <v>1</v>
      </c>
      <c r="F24" s="62">
        <f t="shared" si="13"/>
        <v>108000</v>
      </c>
      <c r="G24" s="42">
        <v>1</v>
      </c>
      <c r="H24" s="42">
        <v>1</v>
      </c>
      <c r="I24" s="42">
        <v>1</v>
      </c>
      <c r="J24" s="42" t="s">
        <v>13</v>
      </c>
      <c r="K24" s="42" t="s">
        <v>13</v>
      </c>
      <c r="L24" s="42" t="s">
        <v>13</v>
      </c>
      <c r="M24" s="69">
        <v>0</v>
      </c>
      <c r="N24" s="69">
        <v>0</v>
      </c>
      <c r="O24" s="69">
        <v>0</v>
      </c>
      <c r="P24" s="62">
        <f>SUM(F24)</f>
        <v>108000</v>
      </c>
      <c r="Q24" s="62">
        <f>SUM(F24)</f>
        <v>108000</v>
      </c>
      <c r="R24" s="62">
        <f>SUM(F24)</f>
        <v>108000</v>
      </c>
      <c r="S24" s="32"/>
      <c r="T24" s="2"/>
      <c r="U24" s="32" t="s">
        <v>26</v>
      </c>
      <c r="V24" s="52">
        <v>9000</v>
      </c>
      <c r="W24" s="52"/>
      <c r="X24" s="52"/>
      <c r="Y24" s="52"/>
      <c r="Z24" s="53">
        <f t="shared" si="14"/>
        <v>108000</v>
      </c>
      <c r="AA24" s="52"/>
      <c r="AB24" s="52"/>
      <c r="AC24" s="54"/>
      <c r="AD24" s="54"/>
      <c r="AE24" s="52"/>
      <c r="AF24" s="52"/>
      <c r="AG24" s="54"/>
      <c r="AH24" s="54"/>
      <c r="AI24" s="54"/>
      <c r="AJ24" s="54"/>
      <c r="AK24" s="54"/>
      <c r="AL24" s="52"/>
      <c r="AM24" s="19"/>
      <c r="AN24" s="32"/>
      <c r="AO24" s="32"/>
      <c r="AP24" s="32"/>
      <c r="AQ24" s="32"/>
      <c r="AR24" s="32"/>
      <c r="AS24" s="32"/>
      <c r="AT24" s="32"/>
      <c r="AU24" s="32"/>
      <c r="AV24" s="32"/>
      <c r="AW24" s="19"/>
      <c r="AX24" s="19"/>
      <c r="AY24" s="19"/>
    </row>
    <row r="25" spans="1:51" ht="18.75">
      <c r="A25" s="31">
        <v>14</v>
      </c>
      <c r="B25" s="32" t="s">
        <v>27</v>
      </c>
      <c r="C25" s="42"/>
      <c r="D25" s="42">
        <v>1</v>
      </c>
      <c r="E25" s="42">
        <v>1</v>
      </c>
      <c r="F25" s="62">
        <f t="shared" si="13"/>
        <v>108000</v>
      </c>
      <c r="G25" s="42">
        <v>1</v>
      </c>
      <c r="H25" s="42">
        <v>1</v>
      </c>
      <c r="I25" s="42">
        <v>1</v>
      </c>
      <c r="J25" s="42" t="s">
        <v>13</v>
      </c>
      <c r="K25" s="42" t="s">
        <v>13</v>
      </c>
      <c r="L25" s="42" t="s">
        <v>13</v>
      </c>
      <c r="M25" s="69">
        <v>0</v>
      </c>
      <c r="N25" s="69">
        <v>0</v>
      </c>
      <c r="O25" s="69">
        <v>0</v>
      </c>
      <c r="P25" s="62">
        <f>SUM(F25)</f>
        <v>108000</v>
      </c>
      <c r="Q25" s="62">
        <f>SUM(F25)</f>
        <v>108000</v>
      </c>
      <c r="R25" s="62">
        <f>SUM(F25)</f>
        <v>108000</v>
      </c>
      <c r="S25" s="32"/>
      <c r="T25" s="2"/>
      <c r="U25" s="32" t="s">
        <v>27</v>
      </c>
      <c r="V25" s="52">
        <v>9000</v>
      </c>
      <c r="W25" s="52"/>
      <c r="X25" s="52"/>
      <c r="Y25" s="52"/>
      <c r="Z25" s="53">
        <f t="shared" si="14"/>
        <v>108000</v>
      </c>
      <c r="AA25" s="52"/>
      <c r="AB25" s="52"/>
      <c r="AC25" s="54"/>
      <c r="AD25" s="54"/>
      <c r="AE25" s="52"/>
      <c r="AF25" s="52"/>
      <c r="AG25" s="54"/>
      <c r="AH25" s="54"/>
      <c r="AI25" s="54"/>
      <c r="AJ25" s="54"/>
      <c r="AK25" s="54"/>
      <c r="AL25" s="52"/>
      <c r="AM25" s="19"/>
      <c r="AN25" s="32"/>
      <c r="AO25" s="32"/>
      <c r="AP25" s="32"/>
      <c r="AQ25" s="32"/>
      <c r="AR25" s="32"/>
      <c r="AS25" s="32"/>
      <c r="AT25" s="32"/>
      <c r="AU25" s="32"/>
      <c r="AV25" s="32"/>
      <c r="AW25" s="19"/>
      <c r="AX25" s="19"/>
      <c r="AY25" s="19"/>
    </row>
    <row r="26" spans="1:51" ht="18.75">
      <c r="A26" s="31"/>
      <c r="B26" s="43" t="s">
        <v>144</v>
      </c>
      <c r="C26" s="42"/>
      <c r="D26" s="42"/>
      <c r="E26" s="42"/>
      <c r="F26" s="72"/>
      <c r="G26" s="42"/>
      <c r="H26" s="42"/>
      <c r="I26" s="42"/>
      <c r="J26" s="42"/>
      <c r="K26" s="42"/>
      <c r="L26" s="42"/>
      <c r="M26" s="69"/>
      <c r="N26" s="69"/>
      <c r="O26" s="69"/>
      <c r="P26" s="72"/>
      <c r="Q26" s="72"/>
      <c r="R26" s="72"/>
      <c r="S26" s="32"/>
      <c r="T26" s="2"/>
      <c r="U26" s="43" t="s">
        <v>144</v>
      </c>
      <c r="V26" s="52"/>
      <c r="W26" s="52"/>
      <c r="X26" s="52"/>
      <c r="Y26" s="52"/>
      <c r="Z26" s="54"/>
      <c r="AA26" s="52"/>
      <c r="AB26" s="52"/>
      <c r="AC26" s="54"/>
      <c r="AD26" s="54"/>
      <c r="AE26" s="52"/>
      <c r="AF26" s="52"/>
      <c r="AG26" s="54"/>
      <c r="AH26" s="54"/>
      <c r="AI26" s="54"/>
      <c r="AJ26" s="54"/>
      <c r="AK26" s="54"/>
      <c r="AL26" s="52"/>
      <c r="AM26" s="19"/>
      <c r="AN26" s="32"/>
      <c r="AO26" s="32"/>
      <c r="AP26" s="32"/>
      <c r="AQ26" s="32"/>
      <c r="AR26" s="32"/>
      <c r="AS26" s="32"/>
      <c r="AT26" s="32"/>
      <c r="AU26" s="32"/>
      <c r="AV26" s="32"/>
      <c r="AW26" s="19"/>
      <c r="AX26" s="19"/>
      <c r="AY26" s="19"/>
    </row>
    <row r="27" spans="1:51" ht="18.75">
      <c r="A27" s="125">
        <v>15</v>
      </c>
      <c r="B27" s="88" t="s">
        <v>145</v>
      </c>
      <c r="C27" s="87"/>
      <c r="D27" s="87">
        <v>1</v>
      </c>
      <c r="E27" s="87">
        <v>1</v>
      </c>
      <c r="F27" s="89" t="s">
        <v>13</v>
      </c>
      <c r="G27" s="87">
        <v>1</v>
      </c>
      <c r="H27" s="87">
        <v>1</v>
      </c>
      <c r="I27" s="87">
        <v>1</v>
      </c>
      <c r="J27" s="89" t="s">
        <v>13</v>
      </c>
      <c r="K27" s="89" t="s">
        <v>13</v>
      </c>
      <c r="L27" s="89" t="s">
        <v>13</v>
      </c>
      <c r="M27" s="89" t="s">
        <v>13</v>
      </c>
      <c r="N27" s="89" t="s">
        <v>13</v>
      </c>
      <c r="O27" s="89" t="s">
        <v>13</v>
      </c>
      <c r="P27" s="89" t="s">
        <v>13</v>
      </c>
      <c r="Q27" s="89" t="s">
        <v>13</v>
      </c>
      <c r="R27" s="89" t="s">
        <v>13</v>
      </c>
      <c r="S27" s="32"/>
      <c r="T27" s="2"/>
      <c r="U27" s="88" t="s">
        <v>145</v>
      </c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19"/>
      <c r="AN27" s="88"/>
      <c r="AO27" s="88"/>
      <c r="AP27" s="88"/>
      <c r="AQ27" s="88"/>
      <c r="AR27" s="88"/>
      <c r="AS27" s="88"/>
      <c r="AT27" s="88"/>
      <c r="AU27" s="88"/>
      <c r="AV27" s="88"/>
      <c r="AW27" s="19"/>
      <c r="AX27" s="19"/>
      <c r="AY27" s="19"/>
    </row>
    <row r="28" spans="1:51" ht="18.75">
      <c r="A28" s="125">
        <v>16</v>
      </c>
      <c r="B28" s="88" t="s">
        <v>146</v>
      </c>
      <c r="C28" s="87"/>
      <c r="D28" s="87">
        <v>1</v>
      </c>
      <c r="E28" s="87">
        <v>1</v>
      </c>
      <c r="F28" s="89" t="s">
        <v>13</v>
      </c>
      <c r="G28" s="87">
        <v>1</v>
      </c>
      <c r="H28" s="87">
        <v>1</v>
      </c>
      <c r="I28" s="87">
        <v>1</v>
      </c>
      <c r="J28" s="89" t="s">
        <v>13</v>
      </c>
      <c r="K28" s="89" t="s">
        <v>13</v>
      </c>
      <c r="L28" s="89" t="s">
        <v>13</v>
      </c>
      <c r="M28" s="89" t="s">
        <v>13</v>
      </c>
      <c r="N28" s="89" t="s">
        <v>13</v>
      </c>
      <c r="O28" s="89" t="s">
        <v>13</v>
      </c>
      <c r="P28" s="89" t="s">
        <v>13</v>
      </c>
      <c r="Q28" s="89" t="s">
        <v>13</v>
      </c>
      <c r="R28" s="89" t="s">
        <v>13</v>
      </c>
      <c r="S28" s="32"/>
      <c r="T28" s="2"/>
      <c r="U28" s="88" t="s">
        <v>146</v>
      </c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19"/>
      <c r="AN28" s="88"/>
      <c r="AO28" s="88"/>
      <c r="AP28" s="88"/>
      <c r="AQ28" s="88"/>
      <c r="AR28" s="88"/>
      <c r="AS28" s="88"/>
      <c r="AT28" s="88"/>
      <c r="AU28" s="88"/>
      <c r="AV28" s="88"/>
      <c r="AW28" s="19"/>
      <c r="AX28" s="19"/>
      <c r="AY28" s="19"/>
    </row>
    <row r="29" spans="1:51" ht="18.75">
      <c r="A29" s="125">
        <v>17</v>
      </c>
      <c r="B29" s="88" t="s">
        <v>147</v>
      </c>
      <c r="C29" s="87"/>
      <c r="D29" s="87">
        <v>1</v>
      </c>
      <c r="E29" s="87">
        <v>1</v>
      </c>
      <c r="F29" s="89" t="s">
        <v>13</v>
      </c>
      <c r="G29" s="87">
        <v>1</v>
      </c>
      <c r="H29" s="87">
        <v>1</v>
      </c>
      <c r="I29" s="87">
        <v>1</v>
      </c>
      <c r="J29" s="89" t="s">
        <v>13</v>
      </c>
      <c r="K29" s="89" t="s">
        <v>13</v>
      </c>
      <c r="L29" s="89" t="s">
        <v>13</v>
      </c>
      <c r="M29" s="89" t="s">
        <v>13</v>
      </c>
      <c r="N29" s="89" t="s">
        <v>13</v>
      </c>
      <c r="O29" s="89" t="s">
        <v>13</v>
      </c>
      <c r="P29" s="89" t="s">
        <v>13</v>
      </c>
      <c r="Q29" s="89" t="s">
        <v>13</v>
      </c>
      <c r="R29" s="89" t="s">
        <v>13</v>
      </c>
      <c r="S29" s="32"/>
      <c r="T29" s="2"/>
      <c r="U29" s="88" t="s">
        <v>147</v>
      </c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19"/>
      <c r="AN29" s="88"/>
      <c r="AO29" s="88"/>
      <c r="AP29" s="88"/>
      <c r="AQ29" s="88"/>
      <c r="AR29" s="88"/>
      <c r="AS29" s="88"/>
      <c r="AT29" s="88"/>
      <c r="AU29" s="88"/>
      <c r="AV29" s="88"/>
      <c r="AW29" s="19"/>
      <c r="AX29" s="19"/>
      <c r="AY29" s="19"/>
    </row>
    <row r="30" spans="1:51" ht="18.75">
      <c r="A30" s="31"/>
      <c r="B30" s="43" t="s">
        <v>64</v>
      </c>
      <c r="C30" s="68"/>
      <c r="D30" s="68"/>
      <c r="E30" s="68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2"/>
      <c r="U30" s="43" t="s">
        <v>64</v>
      </c>
      <c r="V30" s="52"/>
      <c r="W30" s="52"/>
      <c r="X30" s="52"/>
      <c r="Y30" s="52"/>
      <c r="Z30" s="54"/>
      <c r="AA30" s="52"/>
      <c r="AB30" s="52"/>
      <c r="AC30" s="54"/>
      <c r="AD30" s="54"/>
      <c r="AE30" s="52"/>
      <c r="AF30" s="52"/>
      <c r="AG30" s="54"/>
      <c r="AH30" s="54"/>
      <c r="AI30" s="54"/>
      <c r="AJ30" s="54"/>
      <c r="AK30" s="54"/>
      <c r="AL30" s="52"/>
      <c r="AM30" s="19"/>
      <c r="AN30" s="32"/>
      <c r="AO30" s="32"/>
      <c r="AP30" s="32"/>
      <c r="AQ30" s="32"/>
      <c r="AR30" s="32"/>
      <c r="AS30" s="32"/>
      <c r="AT30" s="32"/>
      <c r="AU30" s="32"/>
      <c r="AV30" s="32"/>
      <c r="AW30" s="19"/>
      <c r="AX30" s="19"/>
      <c r="AY30" s="19"/>
    </row>
    <row r="31" spans="1:51" ht="18.75">
      <c r="A31" s="31">
        <v>18</v>
      </c>
      <c r="B31" s="32" t="s">
        <v>68</v>
      </c>
      <c r="C31" s="42">
        <v>6</v>
      </c>
      <c r="D31" s="42">
        <v>1</v>
      </c>
      <c r="E31" s="42">
        <v>1</v>
      </c>
      <c r="F31" s="62">
        <f>SUM(Z31)</f>
        <v>269880</v>
      </c>
      <c r="G31" s="42">
        <v>1</v>
      </c>
      <c r="H31" s="42">
        <v>1</v>
      </c>
      <c r="I31" s="42">
        <v>1</v>
      </c>
      <c r="J31" s="42" t="s">
        <v>13</v>
      </c>
      <c r="K31" s="42" t="s">
        <v>13</v>
      </c>
      <c r="L31" s="42" t="s">
        <v>13</v>
      </c>
      <c r="M31" s="62">
        <f>SUM(AD31)</f>
        <v>10560</v>
      </c>
      <c r="N31" s="62">
        <f>SUM(AH31)</f>
        <v>10800</v>
      </c>
      <c r="O31" s="62">
        <f>SUM(AL31)</f>
        <v>11040</v>
      </c>
      <c r="P31" s="62">
        <f>SUM(F31+M31)</f>
        <v>280440</v>
      </c>
      <c r="Q31" s="62">
        <f t="shared" ref="Q31:R34" si="15">SUM(P31+N31)</f>
        <v>291240</v>
      </c>
      <c r="R31" s="62">
        <f t="shared" si="15"/>
        <v>302280</v>
      </c>
      <c r="S31" s="32"/>
      <c r="T31" s="2"/>
      <c r="U31" s="32" t="s">
        <v>68</v>
      </c>
      <c r="V31" s="52">
        <v>22490</v>
      </c>
      <c r="W31" s="52"/>
      <c r="X31" s="52"/>
      <c r="Y31" s="52"/>
      <c r="Z31" s="53">
        <f>SUM(V31*12)</f>
        <v>269880</v>
      </c>
      <c r="AA31" s="52">
        <v>22490</v>
      </c>
      <c r="AB31" s="52">
        <v>23370</v>
      </c>
      <c r="AC31" s="58">
        <f>SUM(AB31-AA31)</f>
        <v>880</v>
      </c>
      <c r="AD31" s="53">
        <f>SUM(AC31*12)</f>
        <v>10560</v>
      </c>
      <c r="AE31" s="52">
        <v>23370</v>
      </c>
      <c r="AF31" s="52">
        <v>24270</v>
      </c>
      <c r="AG31" s="58">
        <f>SUM(AF31-AE31)</f>
        <v>900</v>
      </c>
      <c r="AH31" s="53">
        <f>SUM(AG31*12)</f>
        <v>10800</v>
      </c>
      <c r="AI31" s="52">
        <v>24270</v>
      </c>
      <c r="AJ31" s="52">
        <v>25190</v>
      </c>
      <c r="AK31" s="58">
        <f>SUM(AJ31-AI31)</f>
        <v>920</v>
      </c>
      <c r="AL31" s="53">
        <f>SUM(AK31*12)</f>
        <v>11040</v>
      </c>
      <c r="AM31" s="19"/>
      <c r="AN31" s="32"/>
      <c r="AO31" s="32"/>
      <c r="AP31" s="32"/>
      <c r="AQ31" s="32"/>
      <c r="AR31" s="32"/>
      <c r="AS31" s="32"/>
      <c r="AT31" s="32"/>
      <c r="AU31" s="32"/>
      <c r="AV31" s="32"/>
      <c r="AW31" s="19"/>
      <c r="AX31" s="19"/>
      <c r="AY31" s="19"/>
    </row>
    <row r="32" spans="1:51" ht="18.75">
      <c r="A32" s="31">
        <v>19</v>
      </c>
      <c r="B32" s="32" t="s">
        <v>69</v>
      </c>
      <c r="C32" s="42">
        <v>5</v>
      </c>
      <c r="D32" s="42">
        <v>1</v>
      </c>
      <c r="E32" s="42">
        <v>1</v>
      </c>
      <c r="F32" s="62">
        <f>SUM(Z32)</f>
        <v>231600</v>
      </c>
      <c r="G32" s="42">
        <v>1</v>
      </c>
      <c r="H32" s="42">
        <v>1</v>
      </c>
      <c r="I32" s="42">
        <v>1</v>
      </c>
      <c r="J32" s="42" t="s">
        <v>13</v>
      </c>
      <c r="K32" s="42" t="s">
        <v>13</v>
      </c>
      <c r="L32" s="42" t="s">
        <v>13</v>
      </c>
      <c r="M32" s="62">
        <f>SUM(AD32)</f>
        <v>8880</v>
      </c>
      <c r="N32" s="62">
        <f>SUM(AH32)</f>
        <v>8760</v>
      </c>
      <c r="O32" s="62">
        <f>SUM(AL32)</f>
        <v>8760</v>
      </c>
      <c r="P32" s="62">
        <f>SUM(F32+M32)</f>
        <v>240480</v>
      </c>
      <c r="Q32" s="62">
        <f t="shared" si="15"/>
        <v>249240</v>
      </c>
      <c r="R32" s="62">
        <f t="shared" si="15"/>
        <v>258000</v>
      </c>
      <c r="S32" s="32"/>
      <c r="T32" s="2"/>
      <c r="U32" s="32" t="s">
        <v>69</v>
      </c>
      <c r="V32" s="52">
        <v>19300</v>
      </c>
      <c r="W32" s="52"/>
      <c r="X32" s="52"/>
      <c r="Y32" s="52"/>
      <c r="Z32" s="53">
        <f>SUM(V32*12)</f>
        <v>231600</v>
      </c>
      <c r="AA32" s="52">
        <v>19300</v>
      </c>
      <c r="AB32" s="52">
        <v>20040</v>
      </c>
      <c r="AC32" s="58">
        <f>SUM(AB32-AA32)</f>
        <v>740</v>
      </c>
      <c r="AD32" s="53">
        <f>SUM(AC32*12)</f>
        <v>8880</v>
      </c>
      <c r="AE32" s="52">
        <v>20040</v>
      </c>
      <c r="AF32" s="52">
        <v>20770</v>
      </c>
      <c r="AG32" s="58">
        <f>SUM(AF32-AE32)</f>
        <v>730</v>
      </c>
      <c r="AH32" s="53">
        <f>SUM(AG32*12)</f>
        <v>8760</v>
      </c>
      <c r="AI32" s="52">
        <v>20770</v>
      </c>
      <c r="AJ32" s="52">
        <v>21500</v>
      </c>
      <c r="AK32" s="58">
        <f>SUM(AJ32-AI32)</f>
        <v>730</v>
      </c>
      <c r="AL32" s="53">
        <f>SUM(AK32*12)</f>
        <v>8760</v>
      </c>
      <c r="AM32" s="19"/>
      <c r="AN32" s="32"/>
      <c r="AO32" s="32"/>
      <c r="AP32" s="32"/>
      <c r="AQ32" s="32"/>
      <c r="AR32" s="32"/>
      <c r="AS32" s="32"/>
      <c r="AT32" s="32"/>
      <c r="AU32" s="32"/>
      <c r="AV32" s="32"/>
      <c r="AW32" s="19"/>
      <c r="AX32" s="19"/>
      <c r="AY32" s="19"/>
    </row>
    <row r="33" spans="1:51" ht="18.75">
      <c r="A33" s="31">
        <v>20</v>
      </c>
      <c r="B33" s="32" t="s">
        <v>70</v>
      </c>
      <c r="C33" s="42">
        <v>5</v>
      </c>
      <c r="D33" s="42">
        <v>1</v>
      </c>
      <c r="E33" s="42">
        <v>1</v>
      </c>
      <c r="F33" s="62">
        <f>SUM(Z33)</f>
        <v>227400</v>
      </c>
      <c r="G33" s="42">
        <v>1</v>
      </c>
      <c r="H33" s="42">
        <v>1</v>
      </c>
      <c r="I33" s="42">
        <v>1</v>
      </c>
      <c r="J33" s="42" t="s">
        <v>13</v>
      </c>
      <c r="K33" s="42" t="s">
        <v>13</v>
      </c>
      <c r="L33" s="42" t="s">
        <v>13</v>
      </c>
      <c r="M33" s="62">
        <f>SUM(AD33)</f>
        <v>8520</v>
      </c>
      <c r="N33" s="62">
        <f>SUM(AH33)</f>
        <v>8880</v>
      </c>
      <c r="O33" s="62">
        <f>SUM(AL33)</f>
        <v>8880</v>
      </c>
      <c r="P33" s="62">
        <f>SUM(F33+M33)</f>
        <v>235920</v>
      </c>
      <c r="Q33" s="62">
        <f t="shared" si="15"/>
        <v>244800</v>
      </c>
      <c r="R33" s="62">
        <f t="shared" si="15"/>
        <v>253680</v>
      </c>
      <c r="S33" s="32"/>
      <c r="T33" s="2"/>
      <c r="U33" s="32" t="s">
        <v>70</v>
      </c>
      <c r="V33" s="52">
        <v>18950</v>
      </c>
      <c r="W33" s="52"/>
      <c r="X33" s="52"/>
      <c r="Y33" s="52"/>
      <c r="Z33" s="53">
        <f>SUM(V33*12)</f>
        <v>227400</v>
      </c>
      <c r="AA33" s="52">
        <v>18950</v>
      </c>
      <c r="AB33" s="52">
        <v>19660</v>
      </c>
      <c r="AC33" s="58">
        <f>SUM(AB33-AA33)</f>
        <v>710</v>
      </c>
      <c r="AD33" s="53">
        <f>SUM(AC33*12)</f>
        <v>8520</v>
      </c>
      <c r="AE33" s="52">
        <v>19660</v>
      </c>
      <c r="AF33" s="52">
        <v>20400</v>
      </c>
      <c r="AG33" s="58">
        <f>SUM(AF33-AE33)</f>
        <v>740</v>
      </c>
      <c r="AH33" s="53">
        <f>SUM(AG33*12)</f>
        <v>8880</v>
      </c>
      <c r="AI33" s="52">
        <v>20400</v>
      </c>
      <c r="AJ33" s="52">
        <v>21140</v>
      </c>
      <c r="AK33" s="58">
        <f>SUM(AJ33-AI33)</f>
        <v>740</v>
      </c>
      <c r="AL33" s="53">
        <f>SUM(AK33*12)</f>
        <v>8880</v>
      </c>
      <c r="AM33" s="19"/>
      <c r="AN33" s="32"/>
      <c r="AO33" s="32"/>
      <c r="AP33" s="32"/>
      <c r="AQ33" s="32"/>
      <c r="AR33" s="32"/>
      <c r="AS33" s="32"/>
      <c r="AT33" s="32"/>
      <c r="AU33" s="32"/>
      <c r="AV33" s="32"/>
      <c r="AW33" s="19"/>
      <c r="AX33" s="19"/>
      <c r="AY33" s="19"/>
    </row>
    <row r="34" spans="1:51" ht="18.75">
      <c r="A34" s="31">
        <v>21</v>
      </c>
      <c r="B34" s="32" t="s">
        <v>71</v>
      </c>
      <c r="C34" s="42">
        <v>4</v>
      </c>
      <c r="D34" s="42">
        <v>1</v>
      </c>
      <c r="E34" s="42">
        <v>1</v>
      </c>
      <c r="F34" s="62">
        <f>SUM(Z34)</f>
        <v>165120</v>
      </c>
      <c r="G34" s="42">
        <v>1</v>
      </c>
      <c r="H34" s="42">
        <v>1</v>
      </c>
      <c r="I34" s="42">
        <v>1</v>
      </c>
      <c r="J34" s="42" t="s">
        <v>13</v>
      </c>
      <c r="K34" s="42" t="s">
        <v>13</v>
      </c>
      <c r="L34" s="42" t="s">
        <v>13</v>
      </c>
      <c r="M34" s="62">
        <f>SUM(AD34)</f>
        <v>6600</v>
      </c>
      <c r="N34" s="62">
        <f>SUM(AH34)</f>
        <v>6480</v>
      </c>
      <c r="O34" s="62">
        <f>SUM(AL34)</f>
        <v>7080</v>
      </c>
      <c r="P34" s="62">
        <f>SUM(F34+M34)</f>
        <v>171720</v>
      </c>
      <c r="Q34" s="62">
        <f t="shared" si="15"/>
        <v>178200</v>
      </c>
      <c r="R34" s="62">
        <f t="shared" si="15"/>
        <v>185280</v>
      </c>
      <c r="S34" s="32"/>
      <c r="T34" s="2"/>
      <c r="U34" s="32" t="s">
        <v>71</v>
      </c>
      <c r="V34" s="52">
        <v>13760</v>
      </c>
      <c r="W34" s="52"/>
      <c r="X34" s="52"/>
      <c r="Y34" s="52"/>
      <c r="Z34" s="53">
        <f>SUM(V34*12)</f>
        <v>165120</v>
      </c>
      <c r="AA34" s="52">
        <v>13760</v>
      </c>
      <c r="AB34" s="52">
        <v>14310</v>
      </c>
      <c r="AC34" s="58">
        <f>SUM(AB34-AA34)</f>
        <v>550</v>
      </c>
      <c r="AD34" s="53">
        <f>SUM(AC34*12)</f>
        <v>6600</v>
      </c>
      <c r="AE34" s="52">
        <v>14310</v>
      </c>
      <c r="AF34" s="52">
        <v>14850</v>
      </c>
      <c r="AG34" s="58">
        <f>SUM(AF34-AE34)</f>
        <v>540</v>
      </c>
      <c r="AH34" s="53">
        <f>SUM(AG34*12)</f>
        <v>6480</v>
      </c>
      <c r="AI34" s="52">
        <v>14850</v>
      </c>
      <c r="AJ34" s="52">
        <v>15440</v>
      </c>
      <c r="AK34" s="58">
        <f>SUM(AJ34-AI34)</f>
        <v>590</v>
      </c>
      <c r="AL34" s="53">
        <f>SUM(AK34*12)</f>
        <v>7080</v>
      </c>
      <c r="AM34" s="19"/>
      <c r="AN34" s="32"/>
      <c r="AO34" s="32"/>
      <c r="AP34" s="32"/>
      <c r="AQ34" s="32"/>
      <c r="AR34" s="32"/>
      <c r="AS34" s="32"/>
      <c r="AT34" s="32"/>
      <c r="AU34" s="32"/>
      <c r="AV34" s="32"/>
      <c r="AW34" s="19"/>
      <c r="AX34" s="19"/>
      <c r="AY34" s="19"/>
    </row>
    <row r="35" spans="1:51" ht="18.75">
      <c r="A35" s="31"/>
      <c r="B35" s="43" t="s">
        <v>21</v>
      </c>
      <c r="C35" s="68"/>
      <c r="D35" s="68"/>
      <c r="E35" s="68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2"/>
      <c r="U35" s="43" t="s">
        <v>21</v>
      </c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19"/>
      <c r="AN35" s="32"/>
      <c r="AO35" s="32"/>
      <c r="AP35" s="32"/>
      <c r="AQ35" s="32"/>
      <c r="AR35" s="32"/>
      <c r="AS35" s="32"/>
      <c r="AT35" s="32"/>
      <c r="AU35" s="32"/>
      <c r="AV35" s="32"/>
      <c r="AW35" s="19"/>
      <c r="AX35" s="19"/>
      <c r="AY35" s="19"/>
    </row>
    <row r="36" spans="1:51" ht="18.75">
      <c r="A36" s="31">
        <v>22</v>
      </c>
      <c r="B36" s="32" t="s">
        <v>33</v>
      </c>
      <c r="C36" s="42"/>
      <c r="D36" s="42">
        <v>1</v>
      </c>
      <c r="E36" s="42">
        <v>1</v>
      </c>
      <c r="F36" s="62">
        <f>SUM(Z36)</f>
        <v>140760</v>
      </c>
      <c r="G36" s="42">
        <v>1</v>
      </c>
      <c r="H36" s="42">
        <v>1</v>
      </c>
      <c r="I36" s="42">
        <v>1</v>
      </c>
      <c r="J36" s="42" t="s">
        <v>13</v>
      </c>
      <c r="K36" s="42" t="s">
        <v>13</v>
      </c>
      <c r="L36" s="42" t="s">
        <v>13</v>
      </c>
      <c r="M36" s="62">
        <f>SUM(AD36)</f>
        <v>5640</v>
      </c>
      <c r="N36" s="62">
        <f>SUM(AH36)</f>
        <v>5880</v>
      </c>
      <c r="O36" s="62">
        <f>SUM(AL36)</f>
        <v>6120</v>
      </c>
      <c r="P36" s="62">
        <f>SUM(F36+M36)</f>
        <v>146400</v>
      </c>
      <c r="Q36" s="62">
        <f>SUM(P36+N36)</f>
        <v>152280</v>
      </c>
      <c r="R36" s="62">
        <f>SUM(Q36+O36)</f>
        <v>158400</v>
      </c>
      <c r="S36" s="32"/>
      <c r="T36" s="2"/>
      <c r="U36" s="32" t="s">
        <v>33</v>
      </c>
      <c r="V36" s="52">
        <v>11730</v>
      </c>
      <c r="W36" s="52"/>
      <c r="X36" s="52"/>
      <c r="Y36" s="52"/>
      <c r="Z36" s="53">
        <f>SUM(V36*12)</f>
        <v>140760</v>
      </c>
      <c r="AA36" s="52"/>
      <c r="AB36" s="52"/>
      <c r="AC36" s="58">
        <f>SUM(AP36)</f>
        <v>470</v>
      </c>
      <c r="AD36" s="53">
        <f>SUM(AC36*12)</f>
        <v>5640</v>
      </c>
      <c r="AE36" s="52"/>
      <c r="AF36" s="52"/>
      <c r="AG36" s="58">
        <f>SUM(AS36)</f>
        <v>490</v>
      </c>
      <c r="AH36" s="53">
        <f>SUM(AG36*12)</f>
        <v>5880</v>
      </c>
      <c r="AI36" s="52"/>
      <c r="AJ36" s="52"/>
      <c r="AK36" s="58">
        <f>SUM(AV36)</f>
        <v>510</v>
      </c>
      <c r="AL36" s="53">
        <f>SUM(AK36*12)</f>
        <v>6120</v>
      </c>
      <c r="AM36" s="19"/>
      <c r="AN36" s="53">
        <f>SUM(V36)</f>
        <v>11730</v>
      </c>
      <c r="AO36" s="61">
        <f>SUM(AN36*4/100)</f>
        <v>469.2</v>
      </c>
      <c r="AP36" s="32">
        <v>470</v>
      </c>
      <c r="AQ36" s="62">
        <f>SUM(AN36+AP36)</f>
        <v>12200</v>
      </c>
      <c r="AR36" s="63">
        <f>SUM(AQ36*4/100)</f>
        <v>488</v>
      </c>
      <c r="AS36" s="32">
        <v>490</v>
      </c>
      <c r="AT36" s="62">
        <f>SUM(AQ36+AS36)</f>
        <v>12690</v>
      </c>
      <c r="AU36" s="63">
        <f>SUM(AT36*4/100)</f>
        <v>507.6</v>
      </c>
      <c r="AV36" s="32">
        <v>510</v>
      </c>
      <c r="AW36" s="19"/>
      <c r="AX36" s="19"/>
      <c r="AY36" s="19"/>
    </row>
    <row r="37" spans="1:51" ht="18.75">
      <c r="A37" s="31">
        <v>23</v>
      </c>
      <c r="B37" s="32" t="s">
        <v>34</v>
      </c>
      <c r="C37" s="42"/>
      <c r="D37" s="42">
        <v>1</v>
      </c>
      <c r="E37" s="42">
        <v>1</v>
      </c>
      <c r="F37" s="62">
        <f>SUM(Z37)</f>
        <v>138000</v>
      </c>
      <c r="G37" s="42">
        <v>1</v>
      </c>
      <c r="H37" s="42">
        <v>1</v>
      </c>
      <c r="I37" s="42">
        <v>1</v>
      </c>
      <c r="J37" s="42" t="s">
        <v>13</v>
      </c>
      <c r="K37" s="42" t="s">
        <v>13</v>
      </c>
      <c r="L37" s="42" t="s">
        <v>13</v>
      </c>
      <c r="M37" s="62">
        <f>SUM(AD37)</f>
        <v>5520</v>
      </c>
      <c r="N37" s="62">
        <f>SUM(AH37)</f>
        <v>5760</v>
      </c>
      <c r="O37" s="62">
        <f>SUM(AL37)</f>
        <v>6000</v>
      </c>
      <c r="P37" s="62">
        <f>SUM(F37+M37)</f>
        <v>143520</v>
      </c>
      <c r="Q37" s="62">
        <f>SUM(P37+N37)</f>
        <v>149280</v>
      </c>
      <c r="R37" s="62">
        <f>SUM(Q37+O37)</f>
        <v>155280</v>
      </c>
      <c r="S37" s="42" t="s">
        <v>150</v>
      </c>
      <c r="T37" s="2"/>
      <c r="U37" s="32" t="s">
        <v>34</v>
      </c>
      <c r="V37" s="52">
        <v>11500</v>
      </c>
      <c r="W37" s="52"/>
      <c r="X37" s="52"/>
      <c r="Y37" s="52"/>
      <c r="Z37" s="53">
        <f>SUM(V37*12)</f>
        <v>138000</v>
      </c>
      <c r="AA37" s="52"/>
      <c r="AB37" s="52"/>
      <c r="AC37" s="58">
        <f>SUM(AP37)</f>
        <v>460</v>
      </c>
      <c r="AD37" s="53">
        <f>SUM(AC37*12)</f>
        <v>5520</v>
      </c>
      <c r="AE37" s="52"/>
      <c r="AF37" s="52"/>
      <c r="AG37" s="58">
        <f>SUM(AS37)</f>
        <v>480</v>
      </c>
      <c r="AH37" s="53">
        <f>SUM(AG37*12)</f>
        <v>5760</v>
      </c>
      <c r="AI37" s="52"/>
      <c r="AJ37" s="52"/>
      <c r="AK37" s="58">
        <f>SUM(AV37)</f>
        <v>500</v>
      </c>
      <c r="AL37" s="53">
        <f>SUM(AK37*12)</f>
        <v>6000</v>
      </c>
      <c r="AM37" s="19"/>
      <c r="AN37" s="53">
        <f>SUM(V37)</f>
        <v>11500</v>
      </c>
      <c r="AO37" s="61">
        <f>SUM(AN37*4/100)</f>
        <v>460</v>
      </c>
      <c r="AP37" s="32">
        <v>460</v>
      </c>
      <c r="AQ37" s="62">
        <f>SUM(AN37+AP37)</f>
        <v>11960</v>
      </c>
      <c r="AR37" s="63">
        <f>SUM(AQ37*4/100)</f>
        <v>478.4</v>
      </c>
      <c r="AS37" s="32">
        <v>480</v>
      </c>
      <c r="AT37" s="62">
        <f>SUM(AQ37+AS37)</f>
        <v>12440</v>
      </c>
      <c r="AU37" s="63">
        <f>SUM(AT37*4/100)</f>
        <v>497.6</v>
      </c>
      <c r="AV37" s="32">
        <v>500</v>
      </c>
      <c r="AW37" s="19"/>
      <c r="AX37" s="19"/>
      <c r="AY37" s="19"/>
    </row>
    <row r="38" spans="1:51" ht="18.75">
      <c r="A38" s="31"/>
      <c r="B38" s="43" t="s">
        <v>35</v>
      </c>
      <c r="C38" s="68"/>
      <c r="D38" s="68"/>
      <c r="E38" s="68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2"/>
      <c r="U38" s="43" t="s">
        <v>35</v>
      </c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19"/>
      <c r="AN38" s="32"/>
      <c r="AO38" s="32"/>
      <c r="AP38" s="32"/>
      <c r="AQ38" s="32"/>
      <c r="AR38" s="32"/>
      <c r="AS38" s="32"/>
      <c r="AT38" s="32"/>
      <c r="AU38" s="32"/>
      <c r="AV38" s="32"/>
      <c r="AW38" s="19"/>
      <c r="AX38" s="19"/>
      <c r="AY38" s="19"/>
    </row>
    <row r="39" spans="1:51" ht="18.75">
      <c r="A39" s="31">
        <v>24</v>
      </c>
      <c r="B39" s="32" t="s">
        <v>65</v>
      </c>
      <c r="C39" s="42">
        <v>7</v>
      </c>
      <c r="D39" s="42">
        <v>1</v>
      </c>
      <c r="E39" s="42">
        <v>1</v>
      </c>
      <c r="F39" s="127">
        <f>SUM(Z39)</f>
        <v>318960</v>
      </c>
      <c r="G39" s="42">
        <v>1</v>
      </c>
      <c r="H39" s="42">
        <v>1</v>
      </c>
      <c r="I39" s="42">
        <v>1</v>
      </c>
      <c r="J39" s="42" t="s">
        <v>13</v>
      </c>
      <c r="K39" s="42" t="s">
        <v>13</v>
      </c>
      <c r="L39" s="42" t="s">
        <v>13</v>
      </c>
      <c r="M39" s="62">
        <f>SUM(AD39)</f>
        <v>11160</v>
      </c>
      <c r="N39" s="62">
        <f>SUM(AH39)</f>
        <v>11520</v>
      </c>
      <c r="O39" s="62">
        <f>SUM(AL39)</f>
        <v>12000</v>
      </c>
      <c r="P39" s="62">
        <f>SUM(F39+M39)</f>
        <v>330120</v>
      </c>
      <c r="Q39" s="62">
        <f>SUM(P39+N39)</f>
        <v>341640</v>
      </c>
      <c r="R39" s="62">
        <f>SUM(Q39+O39)</f>
        <v>353640</v>
      </c>
      <c r="S39" s="32"/>
      <c r="T39" s="2"/>
      <c r="U39" s="32" t="s">
        <v>65</v>
      </c>
      <c r="V39" s="52">
        <v>23080</v>
      </c>
      <c r="W39" s="52">
        <v>3500</v>
      </c>
      <c r="X39" s="52">
        <v>0</v>
      </c>
      <c r="Y39" s="52">
        <f>SUM(V39:X39)</f>
        <v>26580</v>
      </c>
      <c r="Z39" s="53">
        <f>SUM(Y39*12)</f>
        <v>318960</v>
      </c>
      <c r="AA39" s="52">
        <v>23080</v>
      </c>
      <c r="AB39" s="52">
        <v>24010</v>
      </c>
      <c r="AC39" s="58">
        <f>SUM(AB39-AA39)</f>
        <v>930</v>
      </c>
      <c r="AD39" s="53">
        <f>SUM(AC39*12)</f>
        <v>11160</v>
      </c>
      <c r="AE39" s="52">
        <v>24010</v>
      </c>
      <c r="AF39" s="52">
        <v>24970</v>
      </c>
      <c r="AG39" s="58">
        <f>SUM(AF39-AE39)</f>
        <v>960</v>
      </c>
      <c r="AH39" s="53">
        <f>SUM(AG39*12)</f>
        <v>11520</v>
      </c>
      <c r="AI39" s="52">
        <v>24970</v>
      </c>
      <c r="AJ39" s="52">
        <v>25970</v>
      </c>
      <c r="AK39" s="58">
        <f>SUM(AJ39-AI39)</f>
        <v>1000</v>
      </c>
      <c r="AL39" s="53">
        <f>SUM(AK39*12)</f>
        <v>12000</v>
      </c>
      <c r="AM39" s="19"/>
      <c r="AN39" s="32"/>
      <c r="AO39" s="32"/>
      <c r="AP39" s="32"/>
      <c r="AQ39" s="32"/>
      <c r="AR39" s="32"/>
      <c r="AS39" s="32"/>
      <c r="AT39" s="32"/>
      <c r="AU39" s="32"/>
      <c r="AV39" s="32"/>
      <c r="AW39" s="19"/>
      <c r="AX39" s="19"/>
      <c r="AY39" s="19"/>
    </row>
    <row r="40" spans="1:51" ht="18.75">
      <c r="A40" s="31">
        <v>25</v>
      </c>
      <c r="B40" s="32" t="s">
        <v>66</v>
      </c>
      <c r="C40" s="42">
        <v>5</v>
      </c>
      <c r="D40" s="42">
        <v>1</v>
      </c>
      <c r="E40" s="42">
        <v>1</v>
      </c>
      <c r="F40" s="62">
        <f>SUM(Z40)</f>
        <v>183480</v>
      </c>
      <c r="G40" s="42">
        <v>1</v>
      </c>
      <c r="H40" s="42">
        <v>1</v>
      </c>
      <c r="I40" s="42">
        <v>1</v>
      </c>
      <c r="J40" s="42" t="s">
        <v>13</v>
      </c>
      <c r="K40" s="42" t="s">
        <v>13</v>
      </c>
      <c r="L40" s="42" t="s">
        <v>13</v>
      </c>
      <c r="M40" s="62">
        <f>SUM(AD40)</f>
        <v>7560</v>
      </c>
      <c r="N40" s="62">
        <f>SUM(AH40)</f>
        <v>7560</v>
      </c>
      <c r="O40" s="62">
        <f>SUM(AL40)</f>
        <v>7800</v>
      </c>
      <c r="P40" s="62">
        <f>SUM(F40+M40)</f>
        <v>191040</v>
      </c>
      <c r="Q40" s="62">
        <f>SUM(P40+N40)</f>
        <v>198600</v>
      </c>
      <c r="R40" s="62">
        <f>SUM(Q40+O40)</f>
        <v>206400</v>
      </c>
      <c r="S40" s="32"/>
      <c r="T40" s="2"/>
      <c r="U40" s="32" t="s">
        <v>66</v>
      </c>
      <c r="V40" s="52">
        <v>15290</v>
      </c>
      <c r="W40" s="52"/>
      <c r="X40" s="52"/>
      <c r="Y40" s="52"/>
      <c r="Z40" s="53">
        <f>SUM(V40*12)</f>
        <v>183480</v>
      </c>
      <c r="AA40" s="52">
        <v>15290</v>
      </c>
      <c r="AB40" s="52">
        <v>15920</v>
      </c>
      <c r="AC40" s="58">
        <f>SUM(AB40-AA40)</f>
        <v>630</v>
      </c>
      <c r="AD40" s="53">
        <f>SUM(AC40*12)</f>
        <v>7560</v>
      </c>
      <c r="AE40" s="52">
        <v>15920</v>
      </c>
      <c r="AF40" s="52">
        <v>16550</v>
      </c>
      <c r="AG40" s="58">
        <f>SUM(AF40-AE40)</f>
        <v>630</v>
      </c>
      <c r="AH40" s="53">
        <f>SUM(AG40*12)</f>
        <v>7560</v>
      </c>
      <c r="AI40" s="52">
        <v>16550</v>
      </c>
      <c r="AJ40" s="52">
        <v>17200</v>
      </c>
      <c r="AK40" s="58">
        <f>SUM(AJ40-AI40)</f>
        <v>650</v>
      </c>
      <c r="AL40" s="53">
        <f>SUM(AK40*12)</f>
        <v>7800</v>
      </c>
      <c r="AM40" s="19"/>
      <c r="AN40" s="32"/>
      <c r="AO40" s="32"/>
      <c r="AP40" s="32"/>
      <c r="AQ40" s="32"/>
      <c r="AR40" s="32"/>
      <c r="AS40" s="32"/>
      <c r="AT40" s="32"/>
      <c r="AU40" s="32"/>
      <c r="AV40" s="32"/>
      <c r="AW40" s="19"/>
      <c r="AX40" s="19"/>
      <c r="AY40" s="19"/>
    </row>
    <row r="41" spans="1:51" ht="18.75">
      <c r="A41" s="31"/>
      <c r="B41" s="43" t="s">
        <v>21</v>
      </c>
      <c r="C41" s="68"/>
      <c r="D41" s="68"/>
      <c r="E41" s="68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2"/>
      <c r="U41" s="43" t="s">
        <v>21</v>
      </c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19"/>
      <c r="AN41" s="32"/>
      <c r="AO41" s="32"/>
      <c r="AP41" s="32"/>
      <c r="AQ41" s="32"/>
      <c r="AR41" s="32"/>
      <c r="AS41" s="32"/>
      <c r="AT41" s="32"/>
      <c r="AU41" s="32"/>
      <c r="AV41" s="32"/>
      <c r="AW41" s="19"/>
      <c r="AX41" s="19"/>
      <c r="AY41" s="19"/>
    </row>
    <row r="42" spans="1:51" ht="18.75">
      <c r="A42" s="31">
        <v>26</v>
      </c>
      <c r="B42" s="32" t="s">
        <v>36</v>
      </c>
      <c r="C42" s="42"/>
      <c r="D42" s="42">
        <v>1</v>
      </c>
      <c r="E42" s="42">
        <v>1</v>
      </c>
      <c r="F42" s="62">
        <f>SUM(Z42)</f>
        <v>133320</v>
      </c>
      <c r="G42" s="42">
        <v>1</v>
      </c>
      <c r="H42" s="42">
        <v>1</v>
      </c>
      <c r="I42" s="42">
        <v>1</v>
      </c>
      <c r="J42" s="42" t="s">
        <v>13</v>
      </c>
      <c r="K42" s="42" t="s">
        <v>13</v>
      </c>
      <c r="L42" s="42" t="s">
        <v>13</v>
      </c>
      <c r="M42" s="62">
        <f>SUM(AD42)</f>
        <v>5400</v>
      </c>
      <c r="N42" s="62">
        <f>SUM(AH42)</f>
        <v>5640</v>
      </c>
      <c r="O42" s="62">
        <f>SUM(AL42)</f>
        <v>5880</v>
      </c>
      <c r="P42" s="62">
        <f>SUM(F42+M42)</f>
        <v>138720</v>
      </c>
      <c r="Q42" s="62">
        <f>SUM(P42+N42)</f>
        <v>144360</v>
      </c>
      <c r="R42" s="62">
        <f>SUM(Q42+O42)</f>
        <v>150240</v>
      </c>
      <c r="S42" s="32"/>
      <c r="T42" s="2"/>
      <c r="U42" s="32" t="s">
        <v>36</v>
      </c>
      <c r="V42" s="52">
        <v>11110</v>
      </c>
      <c r="W42" s="52"/>
      <c r="X42" s="52"/>
      <c r="Y42" s="52"/>
      <c r="Z42" s="53">
        <f>SUM(V42*12)</f>
        <v>133320</v>
      </c>
      <c r="AA42" s="52"/>
      <c r="AB42" s="52"/>
      <c r="AC42" s="58">
        <f>SUM(AP42)</f>
        <v>450</v>
      </c>
      <c r="AD42" s="53">
        <f>SUM(AC42*12)</f>
        <v>5400</v>
      </c>
      <c r="AE42" s="52"/>
      <c r="AF42" s="52"/>
      <c r="AG42" s="58">
        <f>SUM(AS42)</f>
        <v>470</v>
      </c>
      <c r="AH42" s="53">
        <f>SUM(AG42*12)</f>
        <v>5640</v>
      </c>
      <c r="AI42" s="52"/>
      <c r="AJ42" s="52"/>
      <c r="AK42" s="58">
        <f>SUM(AV42)</f>
        <v>490</v>
      </c>
      <c r="AL42" s="53">
        <f>SUM(AK42*12)</f>
        <v>5880</v>
      </c>
      <c r="AM42" s="19"/>
      <c r="AN42" s="53">
        <f>SUM(V42)</f>
        <v>11110</v>
      </c>
      <c r="AO42" s="61">
        <f>SUM(AN42*4/100)</f>
        <v>444.4</v>
      </c>
      <c r="AP42" s="32">
        <v>450</v>
      </c>
      <c r="AQ42" s="62">
        <f>SUM(AN42+AP42)</f>
        <v>11560</v>
      </c>
      <c r="AR42" s="63">
        <f>SUM(AQ42*4/100)</f>
        <v>462.4</v>
      </c>
      <c r="AS42" s="32">
        <v>470</v>
      </c>
      <c r="AT42" s="62">
        <f>SUM(AQ42+AS42)</f>
        <v>12030</v>
      </c>
      <c r="AU42" s="63">
        <f>SUM(AT42*4/100)</f>
        <v>481.2</v>
      </c>
      <c r="AV42" s="32">
        <v>490</v>
      </c>
      <c r="AW42" s="19"/>
      <c r="AX42" s="19"/>
      <c r="AY42" s="19"/>
    </row>
    <row r="43" spans="1:51" ht="18.75">
      <c r="A43" s="31">
        <v>27</v>
      </c>
      <c r="B43" s="32" t="s">
        <v>37</v>
      </c>
      <c r="C43" s="42"/>
      <c r="D43" s="42">
        <v>1</v>
      </c>
      <c r="E43" s="42">
        <v>1</v>
      </c>
      <c r="F43" s="62">
        <f>SUM(Z43)</f>
        <v>112800</v>
      </c>
      <c r="G43" s="42">
        <v>1</v>
      </c>
      <c r="H43" s="42">
        <v>1</v>
      </c>
      <c r="I43" s="42">
        <v>1</v>
      </c>
      <c r="J43" s="42" t="s">
        <v>13</v>
      </c>
      <c r="K43" s="42" t="s">
        <v>13</v>
      </c>
      <c r="L43" s="42" t="s">
        <v>13</v>
      </c>
      <c r="M43" s="62">
        <f>SUM(AD43)</f>
        <v>4560</v>
      </c>
      <c r="N43" s="62">
        <f>SUM(AH43)</f>
        <v>4800</v>
      </c>
      <c r="O43" s="62">
        <f>SUM(AL43)</f>
        <v>4920</v>
      </c>
      <c r="P43" s="62">
        <f>SUM(F43+M43)</f>
        <v>117360</v>
      </c>
      <c r="Q43" s="62">
        <f>SUM(P43+N43)</f>
        <v>122160</v>
      </c>
      <c r="R43" s="62">
        <f>SUM(Q43+O43)</f>
        <v>127080</v>
      </c>
      <c r="S43" s="32"/>
      <c r="T43" s="2"/>
      <c r="U43" s="32" t="s">
        <v>37</v>
      </c>
      <c r="V43" s="52">
        <v>9400</v>
      </c>
      <c r="W43" s="52"/>
      <c r="X43" s="52"/>
      <c r="Y43" s="52"/>
      <c r="Z43" s="53">
        <f>SUM(V43*12)</f>
        <v>112800</v>
      </c>
      <c r="AA43" s="52"/>
      <c r="AB43" s="52"/>
      <c r="AC43" s="58">
        <f>SUM(AP43)</f>
        <v>380</v>
      </c>
      <c r="AD43" s="53">
        <f>SUM(AC43*12)</f>
        <v>4560</v>
      </c>
      <c r="AE43" s="52"/>
      <c r="AF43" s="52"/>
      <c r="AG43" s="58">
        <f>SUM(AS43)</f>
        <v>400</v>
      </c>
      <c r="AH43" s="53">
        <f>SUM(AG43*12)</f>
        <v>4800</v>
      </c>
      <c r="AI43" s="52"/>
      <c r="AJ43" s="52"/>
      <c r="AK43" s="58">
        <f>SUM(AV43)</f>
        <v>410</v>
      </c>
      <c r="AL43" s="53">
        <f>SUM(AK43*12)</f>
        <v>4920</v>
      </c>
      <c r="AM43" s="19"/>
      <c r="AN43" s="53">
        <f>SUM(V43)</f>
        <v>9400</v>
      </c>
      <c r="AO43" s="61">
        <f>SUM(AN43*4/100)</f>
        <v>376</v>
      </c>
      <c r="AP43" s="32">
        <v>380</v>
      </c>
      <c r="AQ43" s="62">
        <f>SUM(AN43+AP43)</f>
        <v>9780</v>
      </c>
      <c r="AR43" s="63">
        <f>SUM(AQ43*4/100)</f>
        <v>391.2</v>
      </c>
      <c r="AS43" s="32">
        <v>400</v>
      </c>
      <c r="AT43" s="62">
        <f>SUM(AQ43+AS43)</f>
        <v>10180</v>
      </c>
      <c r="AU43" s="63">
        <f>SUM(AT43*4/100)</f>
        <v>407.2</v>
      </c>
      <c r="AV43" s="32">
        <v>410</v>
      </c>
      <c r="AW43" s="19"/>
      <c r="AX43" s="19"/>
      <c r="AY43" s="19"/>
    </row>
    <row r="44" spans="1:51" ht="18.75">
      <c r="A44" s="33"/>
      <c r="B44" s="34"/>
      <c r="C44" s="66"/>
      <c r="D44" s="66"/>
      <c r="E44" s="66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2"/>
      <c r="U44" s="64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19"/>
      <c r="AN44" s="49"/>
      <c r="AO44" s="49"/>
      <c r="AP44" s="49"/>
      <c r="AQ44" s="49"/>
      <c r="AR44" s="49"/>
      <c r="AS44" s="49"/>
      <c r="AT44" s="49"/>
      <c r="AU44" s="49"/>
      <c r="AV44" s="49"/>
      <c r="AW44" s="19"/>
      <c r="AX44" s="19"/>
      <c r="AY44" s="19"/>
    </row>
    <row r="45" spans="1:51" ht="18.75">
      <c r="A45" s="35">
        <v>4</v>
      </c>
      <c r="B45" s="36" t="s">
        <v>39</v>
      </c>
      <c r="C45" s="36"/>
      <c r="D45" s="36">
        <f t="shared" ref="D45:I45" si="16">SUM(D10:D44)</f>
        <v>27</v>
      </c>
      <c r="E45" s="36">
        <f t="shared" si="16"/>
        <v>27</v>
      </c>
      <c r="F45" s="70">
        <f t="shared" si="16"/>
        <v>4736280</v>
      </c>
      <c r="G45" s="36">
        <f t="shared" si="16"/>
        <v>27</v>
      </c>
      <c r="H45" s="36">
        <f t="shared" si="16"/>
        <v>27</v>
      </c>
      <c r="I45" s="36">
        <f t="shared" si="16"/>
        <v>27</v>
      </c>
      <c r="J45" s="36" t="s">
        <v>13</v>
      </c>
      <c r="K45" s="36" t="s">
        <v>104</v>
      </c>
      <c r="L45" s="36" t="s">
        <v>13</v>
      </c>
      <c r="M45" s="70">
        <f t="shared" ref="M45:R45" si="17">SUM(M10:M44)</f>
        <v>162360</v>
      </c>
      <c r="N45" s="70">
        <f t="shared" si="17"/>
        <v>166560</v>
      </c>
      <c r="O45" s="70">
        <f t="shared" si="17"/>
        <v>171960</v>
      </c>
      <c r="P45" s="70">
        <f t="shared" si="17"/>
        <v>4898640</v>
      </c>
      <c r="Q45" s="70">
        <f t="shared" si="17"/>
        <v>5065200</v>
      </c>
      <c r="R45" s="70">
        <f t="shared" si="17"/>
        <v>5237160</v>
      </c>
      <c r="S45" s="37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8.75">
      <c r="A46" s="35">
        <v>5</v>
      </c>
      <c r="B46" s="192" t="s">
        <v>54</v>
      </c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4"/>
      <c r="P46" s="70">
        <f>SUM(P45*20/100)</f>
        <v>979728</v>
      </c>
      <c r="Q46" s="70">
        <f>SUM(Q45*20/100)</f>
        <v>1013040</v>
      </c>
      <c r="R46" s="70">
        <f>SUM(R45*20/100)</f>
        <v>1047432</v>
      </c>
      <c r="S46" s="24"/>
      <c r="T46" s="2"/>
      <c r="U46" s="56" t="s">
        <v>6</v>
      </c>
      <c r="V46" s="173" t="s">
        <v>86</v>
      </c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9"/>
      <c r="AN46" s="56" t="s">
        <v>6</v>
      </c>
      <c r="AO46" s="173" t="s">
        <v>90</v>
      </c>
      <c r="AP46" s="173"/>
      <c r="AQ46" s="173"/>
      <c r="AR46" s="173"/>
      <c r="AS46" s="173"/>
      <c r="AT46" s="173"/>
      <c r="AU46" s="173"/>
      <c r="AV46" s="173"/>
      <c r="AW46" s="19"/>
      <c r="AX46" s="19"/>
      <c r="AY46" s="19"/>
    </row>
    <row r="47" spans="1:51" ht="18.75">
      <c r="A47" s="35">
        <v>6</v>
      </c>
      <c r="B47" s="192" t="s">
        <v>55</v>
      </c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4"/>
      <c r="P47" s="70">
        <f>SUM(P45:P46)</f>
        <v>5878368</v>
      </c>
      <c r="Q47" s="70">
        <f>SUM(Q45:Q46)</f>
        <v>6078240</v>
      </c>
      <c r="R47" s="70">
        <f>SUM(R45:R46)</f>
        <v>6284592</v>
      </c>
      <c r="S47" s="24"/>
      <c r="T47" s="2"/>
      <c r="U47" s="2"/>
      <c r="V47" s="173" t="s">
        <v>87</v>
      </c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2"/>
      <c r="AO47" s="173" t="s">
        <v>91</v>
      </c>
      <c r="AP47" s="173"/>
      <c r="AQ47" s="173"/>
      <c r="AR47" s="173"/>
      <c r="AS47" s="173"/>
      <c r="AT47" s="173"/>
      <c r="AU47" s="173"/>
      <c r="AV47" s="173"/>
      <c r="AW47" s="19"/>
      <c r="AX47" s="19"/>
      <c r="AY47" s="19"/>
    </row>
    <row r="48" spans="1:51" ht="18.75">
      <c r="A48" s="35">
        <v>7</v>
      </c>
      <c r="B48" s="192" t="s">
        <v>56</v>
      </c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4"/>
      <c r="P48" s="74">
        <f>SUM(P47*100/H56)</f>
        <v>34.077495652173916</v>
      </c>
      <c r="Q48" s="74">
        <f>SUM(Q47*100/N57)</f>
        <v>33.558260869565217</v>
      </c>
      <c r="R48" s="74">
        <f>SUM(R47*100/N58)</f>
        <v>33.045319984646206</v>
      </c>
      <c r="S48" s="24"/>
      <c r="T48" s="2"/>
      <c r="U48" s="2"/>
      <c r="V48" s="173" t="s">
        <v>88</v>
      </c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9"/>
      <c r="AN48" s="2"/>
      <c r="AO48" s="173" t="s">
        <v>97</v>
      </c>
      <c r="AP48" s="173"/>
      <c r="AQ48" s="173"/>
      <c r="AR48" s="173"/>
      <c r="AS48" s="173"/>
      <c r="AT48" s="173"/>
      <c r="AU48" s="173"/>
      <c r="AV48" s="173"/>
      <c r="AW48" s="19"/>
      <c r="AX48" s="19"/>
      <c r="AY48" s="19"/>
    </row>
    <row r="49" spans="1:51" ht="18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73" t="s">
        <v>89</v>
      </c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8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73" t="s">
        <v>92</v>
      </c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8.75">
      <c r="A51" s="2"/>
      <c r="B51" s="56" t="s">
        <v>6</v>
      </c>
      <c r="C51" s="191" t="s">
        <v>94</v>
      </c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2"/>
      <c r="U51" s="2"/>
      <c r="V51" s="173" t="s">
        <v>213</v>
      </c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51" ht="18.75">
      <c r="A52" s="2"/>
      <c r="B52" s="2"/>
      <c r="C52" s="173" t="s">
        <v>93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2"/>
      <c r="U52" s="2"/>
      <c r="V52" s="173" t="s">
        <v>98</v>
      </c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</row>
    <row r="53" spans="1:51" ht="18.75">
      <c r="A53" s="2"/>
      <c r="B53" s="128" t="s">
        <v>211</v>
      </c>
      <c r="C53" s="173" t="s">
        <v>239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1:51" ht="18.75">
      <c r="A54" s="2"/>
      <c r="B54" s="2"/>
      <c r="C54" s="173" t="s">
        <v>105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73"/>
      <c r="S54" s="7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</row>
    <row r="55" spans="1:51" ht="18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</row>
    <row r="56" spans="1:51" ht="18.75">
      <c r="A56" s="2"/>
      <c r="B56" s="2"/>
      <c r="C56" s="174" t="s">
        <v>99</v>
      </c>
      <c r="D56" s="174"/>
      <c r="E56" s="174"/>
      <c r="F56" s="174"/>
      <c r="G56" s="174"/>
      <c r="H56" s="178">
        <v>17250000</v>
      </c>
      <c r="I56" s="178"/>
      <c r="J56" s="178"/>
      <c r="K56" s="2" t="s">
        <v>102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</row>
    <row r="57" spans="1:51" ht="18.75">
      <c r="A57" s="2"/>
      <c r="B57" s="2"/>
      <c r="C57" s="173" t="s">
        <v>100</v>
      </c>
      <c r="D57" s="173"/>
      <c r="E57" s="173"/>
      <c r="F57" s="173"/>
      <c r="G57" s="173"/>
      <c r="H57" s="176">
        <f>SUM(H56*5/100)</f>
        <v>862500</v>
      </c>
      <c r="I57" s="176"/>
      <c r="J57" s="176"/>
      <c r="K57" s="2" t="s">
        <v>102</v>
      </c>
      <c r="L57" s="174" t="s">
        <v>106</v>
      </c>
      <c r="M57" s="174"/>
      <c r="N57" s="176">
        <f>SUM(H56+H57)</f>
        <v>18112500</v>
      </c>
      <c r="O57" s="177"/>
      <c r="P57" s="2" t="s">
        <v>102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</row>
    <row r="58" spans="1:51" ht="18.75">
      <c r="A58" s="2"/>
      <c r="B58" s="2"/>
      <c r="C58" s="173" t="s">
        <v>101</v>
      </c>
      <c r="D58" s="173"/>
      <c r="E58" s="173"/>
      <c r="F58" s="173"/>
      <c r="G58" s="173"/>
      <c r="H58" s="176">
        <f>SUM(N57*5/100)</f>
        <v>905625</v>
      </c>
      <c r="I58" s="176"/>
      <c r="J58" s="176"/>
      <c r="K58" s="2" t="s">
        <v>102</v>
      </c>
      <c r="L58" s="174" t="s">
        <v>106</v>
      </c>
      <c r="M58" s="174"/>
      <c r="N58" s="178">
        <f>SUM(N57+H58)-25</f>
        <v>19018100</v>
      </c>
      <c r="O58" s="174"/>
      <c r="P58" s="2" t="s">
        <v>102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</row>
    <row r="59" spans="1:51" ht="18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74" t="s">
        <v>107</v>
      </c>
      <c r="O59" s="17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</row>
    <row r="60" spans="1:51" ht="18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</row>
    <row r="61" spans="1:51" ht="18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51" ht="18.75">
      <c r="A62" s="2"/>
      <c r="B62" s="56" t="s">
        <v>185</v>
      </c>
      <c r="C62" s="173" t="s">
        <v>212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51" ht="18.75">
      <c r="A63" s="2"/>
      <c r="B63" s="219" t="s">
        <v>149</v>
      </c>
      <c r="C63" s="219"/>
      <c r="D63" s="219"/>
      <c r="E63" s="219"/>
      <c r="F63" s="2"/>
      <c r="G63" s="2"/>
      <c r="H63" s="2"/>
      <c r="I63" s="2"/>
      <c r="J63" s="2"/>
      <c r="K63" s="2"/>
      <c r="L63" s="2"/>
      <c r="M63" s="2"/>
      <c r="N63" s="2"/>
      <c r="O63" s="2"/>
      <c r="P63" s="2" t="s">
        <v>231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19"/>
      <c r="AN63" s="19"/>
      <c r="AO63" s="19"/>
      <c r="AP63" s="19"/>
      <c r="AQ63" s="19"/>
      <c r="AR63" s="19"/>
      <c r="AS63" s="19"/>
      <c r="AT63" s="19"/>
      <c r="AU63" s="19"/>
      <c r="AV63" s="19"/>
    </row>
    <row r="64" spans="1:51" ht="18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00" t="s">
        <v>95</v>
      </c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</row>
    <row r="65" spans="1:48" ht="18.75">
      <c r="A65" s="182" t="s">
        <v>41</v>
      </c>
      <c r="B65" s="182" t="s">
        <v>42</v>
      </c>
      <c r="C65" s="38"/>
      <c r="D65" s="38"/>
      <c r="E65" s="179" t="s">
        <v>45</v>
      </c>
      <c r="F65" s="181"/>
      <c r="G65" s="179" t="s">
        <v>75</v>
      </c>
      <c r="H65" s="180"/>
      <c r="I65" s="181"/>
      <c r="J65" s="179" t="s">
        <v>50</v>
      </c>
      <c r="K65" s="180"/>
      <c r="L65" s="181"/>
      <c r="M65" s="179" t="s">
        <v>51</v>
      </c>
      <c r="N65" s="180"/>
      <c r="O65" s="181"/>
      <c r="P65" s="179"/>
      <c r="Q65" s="180"/>
      <c r="R65" s="180"/>
      <c r="S65" s="182" t="s">
        <v>6</v>
      </c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19"/>
      <c r="AN65" s="19"/>
      <c r="AO65" s="19"/>
      <c r="AP65" s="19"/>
      <c r="AQ65" s="19"/>
      <c r="AR65" s="19"/>
      <c r="AS65" s="19"/>
      <c r="AT65" s="19"/>
      <c r="AU65" s="19"/>
      <c r="AV65" s="19"/>
    </row>
    <row r="66" spans="1:48" ht="18.75">
      <c r="A66" s="183"/>
      <c r="B66" s="183"/>
      <c r="C66" s="39" t="s">
        <v>43</v>
      </c>
      <c r="D66" s="39" t="s">
        <v>45</v>
      </c>
      <c r="E66" s="187" t="s">
        <v>76</v>
      </c>
      <c r="F66" s="189"/>
      <c r="G66" s="187" t="s">
        <v>74</v>
      </c>
      <c r="H66" s="188"/>
      <c r="I66" s="189"/>
      <c r="J66" s="187" t="s">
        <v>11</v>
      </c>
      <c r="K66" s="188"/>
      <c r="L66" s="189"/>
      <c r="M66" s="187" t="s">
        <v>52</v>
      </c>
      <c r="N66" s="188"/>
      <c r="O66" s="189"/>
      <c r="P66" s="187" t="s">
        <v>53</v>
      </c>
      <c r="Q66" s="188"/>
      <c r="R66" s="189"/>
      <c r="S66" s="183"/>
      <c r="T66" s="2"/>
      <c r="U66" s="204" t="s">
        <v>44</v>
      </c>
      <c r="V66" s="235"/>
      <c r="W66" s="235"/>
      <c r="X66" s="206"/>
      <c r="Y66" s="204" t="s">
        <v>197</v>
      </c>
      <c r="Z66" s="206"/>
      <c r="AA66" s="198" t="s">
        <v>85</v>
      </c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7"/>
      <c r="AM66" s="19"/>
      <c r="AN66" s="213"/>
      <c r="AO66" s="213"/>
      <c r="AP66" s="213"/>
      <c r="AQ66" s="213"/>
      <c r="AR66" s="213"/>
      <c r="AS66" s="213"/>
      <c r="AT66" s="213"/>
      <c r="AU66" s="213"/>
      <c r="AV66" s="213"/>
    </row>
    <row r="67" spans="1:48" ht="18.75">
      <c r="A67" s="183"/>
      <c r="B67" s="183"/>
      <c r="C67" s="39" t="s">
        <v>44</v>
      </c>
      <c r="D67" s="39" t="s">
        <v>46</v>
      </c>
      <c r="E67" s="185" t="s">
        <v>73</v>
      </c>
      <c r="F67" s="190"/>
      <c r="G67" s="185" t="s">
        <v>49</v>
      </c>
      <c r="H67" s="186"/>
      <c r="I67" s="190"/>
      <c r="J67" s="185"/>
      <c r="K67" s="186"/>
      <c r="L67" s="190"/>
      <c r="M67" s="185"/>
      <c r="N67" s="186"/>
      <c r="O67" s="190"/>
      <c r="P67" s="185"/>
      <c r="Q67" s="186"/>
      <c r="R67" s="186"/>
      <c r="S67" s="183"/>
      <c r="T67" s="2"/>
      <c r="U67" s="207"/>
      <c r="V67" s="237"/>
      <c r="W67" s="237"/>
      <c r="X67" s="208"/>
      <c r="Y67" s="207"/>
      <c r="Z67" s="208"/>
      <c r="AA67" s="197">
        <v>2558</v>
      </c>
      <c r="AB67" s="196"/>
      <c r="AC67" s="196"/>
      <c r="AD67" s="214"/>
      <c r="AE67" s="198" t="s">
        <v>206</v>
      </c>
      <c r="AF67" s="199"/>
      <c r="AG67" s="199"/>
      <c r="AH67" s="199"/>
      <c r="AI67" s="199"/>
      <c r="AJ67" s="199"/>
      <c r="AK67" s="180"/>
      <c r="AL67" s="181"/>
      <c r="AM67" s="19"/>
      <c r="AN67" s="213"/>
      <c r="AO67" s="213"/>
      <c r="AP67" s="213"/>
      <c r="AQ67" s="213"/>
      <c r="AR67" s="213"/>
      <c r="AS67" s="213"/>
      <c r="AT67" s="213"/>
      <c r="AU67" s="213"/>
      <c r="AV67" s="213"/>
    </row>
    <row r="68" spans="1:48" ht="18.75">
      <c r="A68" s="184"/>
      <c r="B68" s="184"/>
      <c r="C68" s="40"/>
      <c r="D68" s="40"/>
      <c r="E68" s="71" t="s">
        <v>47</v>
      </c>
      <c r="F68" s="48" t="s">
        <v>48</v>
      </c>
      <c r="G68" s="48">
        <v>2558</v>
      </c>
      <c r="H68" s="48">
        <v>2559</v>
      </c>
      <c r="I68" s="48">
        <v>2560</v>
      </c>
      <c r="J68" s="48">
        <v>2558</v>
      </c>
      <c r="K68" s="48">
        <v>2559</v>
      </c>
      <c r="L68" s="48">
        <v>2560</v>
      </c>
      <c r="M68" s="48">
        <v>2558</v>
      </c>
      <c r="N68" s="48">
        <v>2559</v>
      </c>
      <c r="O68" s="48">
        <v>2560</v>
      </c>
      <c r="P68" s="48">
        <v>2558</v>
      </c>
      <c r="Q68" s="48">
        <v>2559</v>
      </c>
      <c r="R68" s="48">
        <v>2560</v>
      </c>
      <c r="S68" s="184"/>
      <c r="T68" s="2"/>
      <c r="U68" s="207"/>
      <c r="V68" s="237"/>
      <c r="W68" s="237"/>
      <c r="X68" s="208"/>
      <c r="Y68" s="207"/>
      <c r="Z68" s="208"/>
      <c r="AA68" s="182" t="s">
        <v>180</v>
      </c>
      <c r="AB68" s="182" t="s">
        <v>181</v>
      </c>
      <c r="AC68" s="204" t="s">
        <v>39</v>
      </c>
      <c r="AD68" s="38" t="s">
        <v>207</v>
      </c>
      <c r="AE68" s="201" t="s">
        <v>204</v>
      </c>
      <c r="AF68" s="202"/>
      <c r="AG68" s="215" t="s">
        <v>182</v>
      </c>
      <c r="AH68" s="203" t="s">
        <v>205</v>
      </c>
      <c r="AI68" s="202"/>
      <c r="AJ68" s="217" t="s">
        <v>182</v>
      </c>
      <c r="AK68" s="115" t="s">
        <v>39</v>
      </c>
      <c r="AL68" s="38" t="s">
        <v>207</v>
      </c>
      <c r="AM68" s="19"/>
      <c r="AN68" s="112"/>
      <c r="AO68" s="113"/>
      <c r="AP68" s="112"/>
      <c r="AQ68" s="112"/>
      <c r="AR68" s="113"/>
      <c r="AS68" s="112"/>
      <c r="AT68" s="112"/>
      <c r="AU68" s="113"/>
      <c r="AV68" s="112"/>
    </row>
    <row r="69" spans="1:48" ht="18.75">
      <c r="A69" s="92"/>
      <c r="B69" s="92"/>
      <c r="C69" s="41"/>
      <c r="D69" s="41"/>
      <c r="E69" s="93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92"/>
      <c r="T69" s="2"/>
      <c r="U69" s="205"/>
      <c r="V69" s="236"/>
      <c r="W69" s="236"/>
      <c r="X69" s="209"/>
      <c r="Y69" s="205"/>
      <c r="Z69" s="209"/>
      <c r="AA69" s="184"/>
      <c r="AB69" s="184"/>
      <c r="AC69" s="205"/>
      <c r="AD69" s="40" t="s">
        <v>208</v>
      </c>
      <c r="AE69" s="123" t="s">
        <v>209</v>
      </c>
      <c r="AF69" s="59" t="s">
        <v>210</v>
      </c>
      <c r="AG69" s="216"/>
      <c r="AH69" s="59" t="s">
        <v>181</v>
      </c>
      <c r="AI69" s="59" t="s">
        <v>203</v>
      </c>
      <c r="AJ69" s="218"/>
      <c r="AK69" s="124" t="s">
        <v>182</v>
      </c>
      <c r="AL69" s="40" t="s">
        <v>208</v>
      </c>
      <c r="AM69" s="19"/>
      <c r="AN69" s="112"/>
      <c r="AO69" s="113"/>
      <c r="AP69" s="112"/>
      <c r="AQ69" s="112"/>
      <c r="AR69" s="113"/>
      <c r="AS69" s="112"/>
      <c r="AT69" s="112"/>
      <c r="AU69" s="113"/>
      <c r="AV69" s="112"/>
    </row>
    <row r="70" spans="1:48" ht="18.75">
      <c r="A70" s="116"/>
      <c r="B70" s="117" t="s">
        <v>14</v>
      </c>
      <c r="C70" s="42"/>
      <c r="D70" s="42"/>
      <c r="E70" s="118"/>
      <c r="F70" s="68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116"/>
      <c r="T70" s="2"/>
      <c r="U70" s="240" t="s">
        <v>14</v>
      </c>
      <c r="V70" s="241"/>
      <c r="W70" s="241"/>
      <c r="X70" s="242"/>
      <c r="Y70" s="238"/>
      <c r="Z70" s="239"/>
      <c r="AA70" s="121"/>
      <c r="AB70" s="120"/>
      <c r="AC70" s="120"/>
      <c r="AD70" s="120"/>
      <c r="AE70" s="122"/>
      <c r="AF70" s="122"/>
      <c r="AG70" s="122"/>
      <c r="AH70" s="122"/>
      <c r="AI70" s="122"/>
      <c r="AJ70" s="122"/>
      <c r="AK70" s="122"/>
      <c r="AL70" s="122"/>
      <c r="AM70" s="19"/>
      <c r="AN70" s="112"/>
      <c r="AO70" s="113"/>
      <c r="AP70" s="112"/>
      <c r="AQ70" s="112"/>
      <c r="AR70" s="113"/>
      <c r="AS70" s="112"/>
      <c r="AT70" s="112"/>
      <c r="AU70" s="113"/>
      <c r="AV70" s="112"/>
    </row>
    <row r="71" spans="1:48" ht="18.75">
      <c r="A71" s="31">
        <v>1</v>
      </c>
      <c r="B71" s="32" t="s">
        <v>151</v>
      </c>
      <c r="C71" s="94" t="s">
        <v>158</v>
      </c>
      <c r="D71" s="42">
        <v>1</v>
      </c>
      <c r="E71" s="42" t="s">
        <v>13</v>
      </c>
      <c r="F71" s="54">
        <v>0</v>
      </c>
      <c r="G71" s="42">
        <v>1</v>
      </c>
      <c r="H71" s="42">
        <v>1</v>
      </c>
      <c r="I71" s="42">
        <v>1</v>
      </c>
      <c r="J71" s="100">
        <v>1</v>
      </c>
      <c r="K71" s="42" t="s">
        <v>13</v>
      </c>
      <c r="L71" s="42" t="s">
        <v>13</v>
      </c>
      <c r="M71" s="72">
        <v>242700</v>
      </c>
      <c r="N71" s="72">
        <v>8580</v>
      </c>
      <c r="O71" s="72">
        <v>8580</v>
      </c>
      <c r="P71" s="62">
        <f>SUM(M71)</f>
        <v>242700</v>
      </c>
      <c r="Q71" s="62">
        <f>SUM(P71+N71)</f>
        <v>251280</v>
      </c>
      <c r="R71" s="62">
        <f>SUM(Q71+O71)</f>
        <v>259860</v>
      </c>
      <c r="S71" s="32"/>
      <c r="T71" s="2"/>
      <c r="U71" s="246" t="s">
        <v>151</v>
      </c>
      <c r="V71" s="247"/>
      <c r="W71" s="247"/>
      <c r="X71" s="248"/>
      <c r="Y71" s="230" t="s">
        <v>158</v>
      </c>
      <c r="Z71" s="231"/>
      <c r="AA71" s="52">
        <v>7140</v>
      </c>
      <c r="AB71" s="52">
        <v>33310</v>
      </c>
      <c r="AC71" s="101">
        <f>SUM(AA71:AB71)</f>
        <v>40450</v>
      </c>
      <c r="AD71" s="102">
        <f>SUM(AC71/2*12)</f>
        <v>242700</v>
      </c>
      <c r="AE71" s="54">
        <v>7140</v>
      </c>
      <c r="AF71" s="54">
        <v>7530</v>
      </c>
      <c r="AG71" s="53">
        <f>SUM(AF71-AE71)</f>
        <v>390</v>
      </c>
      <c r="AH71" s="54">
        <v>33310</v>
      </c>
      <c r="AI71" s="54">
        <v>32270</v>
      </c>
      <c r="AJ71" s="53">
        <f>SUM(AH71-AI71)</f>
        <v>1040</v>
      </c>
      <c r="AK71" s="58">
        <f>SUM(AG71+AJ71)</f>
        <v>1430</v>
      </c>
      <c r="AL71" s="53">
        <f>SUM(AK71/2*12)</f>
        <v>8580</v>
      </c>
      <c r="AM71" s="19"/>
      <c r="AN71" s="114"/>
      <c r="AO71" s="114"/>
      <c r="AP71" s="114"/>
      <c r="AQ71" s="114"/>
      <c r="AR71" s="114"/>
      <c r="AS71" s="114"/>
      <c r="AT71" s="114"/>
      <c r="AU71" s="114"/>
      <c r="AV71" s="114"/>
    </row>
    <row r="72" spans="1:48" ht="18.75">
      <c r="A72" s="31">
        <v>2</v>
      </c>
      <c r="B72" s="32" t="s">
        <v>152</v>
      </c>
      <c r="C72" s="91" t="s">
        <v>159</v>
      </c>
      <c r="D72" s="42">
        <v>1</v>
      </c>
      <c r="E72" s="42" t="s">
        <v>13</v>
      </c>
      <c r="F72" s="54">
        <v>0</v>
      </c>
      <c r="G72" s="42" t="s">
        <v>13</v>
      </c>
      <c r="H72" s="42">
        <v>1</v>
      </c>
      <c r="I72" s="42">
        <v>1</v>
      </c>
      <c r="J72" s="42" t="s">
        <v>13</v>
      </c>
      <c r="K72" s="100">
        <v>1</v>
      </c>
      <c r="L72" s="42" t="s">
        <v>13</v>
      </c>
      <c r="M72" s="72">
        <v>0</v>
      </c>
      <c r="N72" s="72">
        <v>198960</v>
      </c>
      <c r="O72" s="72">
        <v>7080</v>
      </c>
      <c r="P72" s="62">
        <v>0</v>
      </c>
      <c r="Q72" s="62">
        <f>SUM(N72)</f>
        <v>198960</v>
      </c>
      <c r="R72" s="62">
        <f>SUM(Q72+O72)</f>
        <v>206040</v>
      </c>
      <c r="S72" s="32"/>
      <c r="T72" s="2"/>
      <c r="U72" s="246" t="s">
        <v>152</v>
      </c>
      <c r="V72" s="247"/>
      <c r="W72" s="247"/>
      <c r="X72" s="248"/>
      <c r="Y72" s="230" t="s">
        <v>159</v>
      </c>
      <c r="Z72" s="231"/>
      <c r="AA72" s="52">
        <v>5810</v>
      </c>
      <c r="AB72" s="52">
        <v>27350</v>
      </c>
      <c r="AC72" s="101">
        <f>SUM(AA72:AB72)</f>
        <v>33160</v>
      </c>
      <c r="AD72" s="102">
        <f>SUM(AC72/2*12)</f>
        <v>198960</v>
      </c>
      <c r="AE72" s="54">
        <v>5810</v>
      </c>
      <c r="AF72" s="54">
        <v>6140</v>
      </c>
      <c r="AG72" s="53">
        <f>SUM(AF72-AE72)</f>
        <v>330</v>
      </c>
      <c r="AH72" s="54">
        <v>27350</v>
      </c>
      <c r="AI72" s="54">
        <v>26500</v>
      </c>
      <c r="AJ72" s="53">
        <f>SUM(AH72-AI72)</f>
        <v>850</v>
      </c>
      <c r="AK72" s="58">
        <f>SUM(AG72+AJ72)</f>
        <v>1180</v>
      </c>
      <c r="AL72" s="53">
        <f>SUM(AK72/2*12)</f>
        <v>7080</v>
      </c>
      <c r="AM72" s="19"/>
      <c r="AN72" s="114"/>
      <c r="AO72" s="114"/>
      <c r="AP72" s="114"/>
      <c r="AQ72" s="114"/>
      <c r="AR72" s="114"/>
      <c r="AS72" s="114"/>
      <c r="AT72" s="114"/>
      <c r="AU72" s="114"/>
      <c r="AV72" s="114"/>
    </row>
    <row r="73" spans="1:48" ht="18.75">
      <c r="A73" s="31">
        <v>3</v>
      </c>
      <c r="B73" s="32" t="s">
        <v>153</v>
      </c>
      <c r="C73" s="91" t="s">
        <v>160</v>
      </c>
      <c r="D73" s="42">
        <v>1</v>
      </c>
      <c r="E73" s="42" t="s">
        <v>13</v>
      </c>
      <c r="F73" s="54">
        <v>0</v>
      </c>
      <c r="G73" s="42">
        <v>1</v>
      </c>
      <c r="H73" s="42">
        <v>1</v>
      </c>
      <c r="I73" s="42">
        <v>1</v>
      </c>
      <c r="J73" s="100">
        <v>1</v>
      </c>
      <c r="K73" s="42" t="s">
        <v>13</v>
      </c>
      <c r="L73" s="42" t="s">
        <v>13</v>
      </c>
      <c r="M73" s="72">
        <f t="shared" ref="M73" si="18">SUM(AD73)</f>
        <v>165780</v>
      </c>
      <c r="N73" s="72">
        <v>5640</v>
      </c>
      <c r="O73" s="72">
        <v>5640</v>
      </c>
      <c r="P73" s="62">
        <f>SUM(M73)</f>
        <v>165780</v>
      </c>
      <c r="Q73" s="62">
        <f t="shared" ref="Q73:Q75" si="19">SUM(P73+N73)</f>
        <v>171420</v>
      </c>
      <c r="R73" s="62">
        <f t="shared" ref="R73:R75" si="20">SUM(Q73+O73)</f>
        <v>177060</v>
      </c>
      <c r="S73" s="32"/>
      <c r="T73" s="2"/>
      <c r="U73" s="246" t="s">
        <v>153</v>
      </c>
      <c r="V73" s="247"/>
      <c r="W73" s="247"/>
      <c r="X73" s="248"/>
      <c r="Y73" s="230" t="s">
        <v>160</v>
      </c>
      <c r="Z73" s="231"/>
      <c r="AA73" s="52">
        <v>4870</v>
      </c>
      <c r="AB73" s="52">
        <v>22760</v>
      </c>
      <c r="AC73" s="101">
        <f>SUM(AA73:AB73)</f>
        <v>27630</v>
      </c>
      <c r="AD73" s="102">
        <f>SUM(AC73/2*12)</f>
        <v>165780</v>
      </c>
      <c r="AE73" s="54">
        <v>4870</v>
      </c>
      <c r="AF73" s="54">
        <v>5100</v>
      </c>
      <c r="AG73" s="53">
        <f>SUM(AF73-AE73)</f>
        <v>230</v>
      </c>
      <c r="AH73" s="54">
        <v>22760</v>
      </c>
      <c r="AI73" s="54">
        <v>22050</v>
      </c>
      <c r="AJ73" s="53">
        <f>SUM(AH73-AI73)</f>
        <v>710</v>
      </c>
      <c r="AK73" s="58">
        <f>SUM(AG73+AJ73)</f>
        <v>940</v>
      </c>
      <c r="AL73" s="53">
        <f>SUM(AK73/2*12)</f>
        <v>5640</v>
      </c>
      <c r="AM73" s="19"/>
      <c r="AN73" s="114"/>
      <c r="AO73" s="114"/>
      <c r="AP73" s="114"/>
      <c r="AQ73" s="114"/>
      <c r="AR73" s="114"/>
      <c r="AS73" s="114"/>
      <c r="AT73" s="114"/>
      <c r="AU73" s="114"/>
      <c r="AV73" s="114"/>
    </row>
    <row r="74" spans="1:48" ht="18.75">
      <c r="A74" s="31"/>
      <c r="B74" s="43" t="s">
        <v>21</v>
      </c>
      <c r="C74" s="42"/>
      <c r="D74" s="42"/>
      <c r="E74" s="42"/>
      <c r="F74" s="54"/>
      <c r="G74" s="42"/>
      <c r="H74" s="42"/>
      <c r="I74" s="42"/>
      <c r="J74" s="42"/>
      <c r="K74" s="42"/>
      <c r="L74" s="42"/>
      <c r="M74" s="72"/>
      <c r="N74" s="72"/>
      <c r="O74" s="72"/>
      <c r="P74" s="72"/>
      <c r="Q74" s="72"/>
      <c r="R74" s="72"/>
      <c r="S74" s="69"/>
      <c r="T74" s="2"/>
      <c r="U74" s="243" t="s">
        <v>21</v>
      </c>
      <c r="V74" s="244"/>
      <c r="W74" s="244"/>
      <c r="X74" s="245"/>
      <c r="Y74" s="230"/>
      <c r="Z74" s="231"/>
      <c r="AA74" s="54"/>
      <c r="AB74" s="54"/>
      <c r="AC74" s="54"/>
      <c r="AD74" s="103"/>
      <c r="AE74" s="54"/>
      <c r="AF74" s="54"/>
      <c r="AG74" s="54"/>
      <c r="AH74" s="54"/>
      <c r="AI74" s="54"/>
      <c r="AJ74" s="54"/>
      <c r="AK74" s="54"/>
      <c r="AL74" s="54"/>
      <c r="AM74" s="19"/>
      <c r="AN74" s="114"/>
      <c r="AO74" s="114"/>
      <c r="AP74" s="114"/>
      <c r="AQ74" s="114"/>
      <c r="AR74" s="114"/>
      <c r="AS74" s="114"/>
      <c r="AT74" s="114"/>
      <c r="AU74" s="114"/>
      <c r="AV74" s="114"/>
    </row>
    <row r="75" spans="1:48" ht="18.75">
      <c r="A75" s="31">
        <v>4</v>
      </c>
      <c r="B75" s="32" t="s">
        <v>154</v>
      </c>
      <c r="C75" s="42"/>
      <c r="D75" s="42">
        <v>1</v>
      </c>
      <c r="E75" s="42" t="s">
        <v>13</v>
      </c>
      <c r="F75" s="54">
        <v>0</v>
      </c>
      <c r="G75" s="42">
        <v>1</v>
      </c>
      <c r="H75" s="42">
        <v>1</v>
      </c>
      <c r="I75" s="42">
        <v>1</v>
      </c>
      <c r="J75" s="100">
        <v>1</v>
      </c>
      <c r="K75" s="42" t="s">
        <v>13</v>
      </c>
      <c r="L75" s="42" t="s">
        <v>13</v>
      </c>
      <c r="M75" s="72">
        <v>180000</v>
      </c>
      <c r="N75" s="72">
        <v>7200</v>
      </c>
      <c r="O75" s="72">
        <v>7560</v>
      </c>
      <c r="P75" s="62">
        <f t="shared" ref="P75" si="21">SUM(F75+M75)</f>
        <v>180000</v>
      </c>
      <c r="Q75" s="62">
        <f t="shared" si="19"/>
        <v>187200</v>
      </c>
      <c r="R75" s="62">
        <f t="shared" si="20"/>
        <v>194760</v>
      </c>
      <c r="S75" s="32"/>
      <c r="T75" s="2"/>
      <c r="U75" s="246" t="s">
        <v>154</v>
      </c>
      <c r="V75" s="247"/>
      <c r="W75" s="247"/>
      <c r="X75" s="248"/>
      <c r="Y75" s="230" t="s">
        <v>13</v>
      </c>
      <c r="Z75" s="231"/>
      <c r="AA75" s="54"/>
      <c r="AB75" s="54"/>
      <c r="AC75" s="54"/>
      <c r="AD75" s="103"/>
      <c r="AE75" s="54"/>
      <c r="AF75" s="54"/>
      <c r="AG75" s="54"/>
      <c r="AH75" s="54"/>
      <c r="AI75" s="54"/>
      <c r="AJ75" s="54"/>
      <c r="AK75" s="54"/>
      <c r="AL75" s="54"/>
      <c r="AM75" s="19"/>
      <c r="AN75" s="114"/>
      <c r="AO75" s="114"/>
      <c r="AP75" s="114"/>
      <c r="AQ75" s="114"/>
      <c r="AR75" s="114"/>
      <c r="AS75" s="114"/>
      <c r="AT75" s="114"/>
      <c r="AU75" s="114"/>
      <c r="AV75" s="114"/>
    </row>
    <row r="76" spans="1:48" ht="18.75">
      <c r="A76" s="31">
        <v>5</v>
      </c>
      <c r="B76" s="32" t="s">
        <v>155</v>
      </c>
      <c r="C76" s="42"/>
      <c r="D76" s="42">
        <v>1</v>
      </c>
      <c r="E76" s="42" t="s">
        <v>13</v>
      </c>
      <c r="F76" s="54">
        <v>0</v>
      </c>
      <c r="G76" s="42">
        <v>1</v>
      </c>
      <c r="H76" s="42">
        <v>1</v>
      </c>
      <c r="I76" s="42">
        <v>1</v>
      </c>
      <c r="J76" s="100">
        <v>1</v>
      </c>
      <c r="K76" s="42" t="s">
        <v>13</v>
      </c>
      <c r="L76" s="42" t="s">
        <v>13</v>
      </c>
      <c r="M76" s="72">
        <v>138000</v>
      </c>
      <c r="N76" s="72">
        <v>5520</v>
      </c>
      <c r="O76" s="72">
        <v>5760</v>
      </c>
      <c r="P76" s="62">
        <f t="shared" ref="P76" si="22">SUM(F76+M76)</f>
        <v>138000</v>
      </c>
      <c r="Q76" s="62">
        <f t="shared" ref="Q76" si="23">SUM(P76+N76)</f>
        <v>143520</v>
      </c>
      <c r="R76" s="62">
        <f t="shared" ref="R76" si="24">SUM(Q76+O76)</f>
        <v>149280</v>
      </c>
      <c r="S76" s="32"/>
      <c r="T76" s="2"/>
      <c r="U76" s="246" t="s">
        <v>155</v>
      </c>
      <c r="V76" s="247"/>
      <c r="W76" s="247"/>
      <c r="X76" s="248"/>
      <c r="Y76" s="230" t="s">
        <v>13</v>
      </c>
      <c r="Z76" s="231"/>
      <c r="AA76" s="54"/>
      <c r="AB76" s="54"/>
      <c r="AC76" s="54"/>
      <c r="AD76" s="103"/>
      <c r="AE76" s="54"/>
      <c r="AF76" s="54"/>
      <c r="AG76" s="54"/>
      <c r="AH76" s="54"/>
      <c r="AI76" s="54"/>
      <c r="AJ76" s="54"/>
      <c r="AK76" s="54"/>
      <c r="AL76" s="54"/>
      <c r="AM76" s="19"/>
      <c r="AN76" s="114"/>
      <c r="AO76" s="114"/>
      <c r="AP76" s="114"/>
      <c r="AQ76" s="114"/>
      <c r="AR76" s="114"/>
      <c r="AS76" s="114"/>
      <c r="AT76" s="114"/>
      <c r="AU76" s="114"/>
      <c r="AV76" s="114"/>
    </row>
    <row r="77" spans="1:48" ht="18.75">
      <c r="A77" s="31">
        <v>6</v>
      </c>
      <c r="B77" s="32" t="s">
        <v>156</v>
      </c>
      <c r="C77" s="42"/>
      <c r="D77" s="42">
        <v>1</v>
      </c>
      <c r="E77" s="42" t="s">
        <v>13</v>
      </c>
      <c r="F77" s="54">
        <v>0</v>
      </c>
      <c r="G77" s="42" t="s">
        <v>13</v>
      </c>
      <c r="H77" s="42">
        <v>1</v>
      </c>
      <c r="I77" s="42">
        <v>1</v>
      </c>
      <c r="J77" s="42" t="s">
        <v>13</v>
      </c>
      <c r="K77" s="100">
        <v>1</v>
      </c>
      <c r="L77" s="42" t="s">
        <v>13</v>
      </c>
      <c r="M77" s="72">
        <v>0</v>
      </c>
      <c r="N77" s="72">
        <v>112800</v>
      </c>
      <c r="O77" s="72">
        <v>4560</v>
      </c>
      <c r="P77" s="62">
        <v>0</v>
      </c>
      <c r="Q77" s="62">
        <f>SUM(N77)</f>
        <v>112800</v>
      </c>
      <c r="R77" s="62">
        <f>SUM(Q77+O77)</f>
        <v>117360</v>
      </c>
      <c r="S77" s="32"/>
      <c r="T77" s="2"/>
      <c r="U77" s="246" t="s">
        <v>156</v>
      </c>
      <c r="V77" s="247"/>
      <c r="W77" s="247"/>
      <c r="X77" s="248"/>
      <c r="Y77" s="230" t="s">
        <v>13</v>
      </c>
      <c r="Z77" s="231"/>
      <c r="AA77" s="54"/>
      <c r="AB77" s="54"/>
      <c r="AC77" s="54"/>
      <c r="AD77" s="103"/>
      <c r="AE77" s="54"/>
      <c r="AF77" s="54"/>
      <c r="AG77" s="54"/>
      <c r="AH77" s="54"/>
      <c r="AI77" s="54"/>
      <c r="AJ77" s="54"/>
      <c r="AK77" s="54"/>
      <c r="AL77" s="54"/>
      <c r="AM77" s="19"/>
      <c r="AN77" s="114"/>
      <c r="AO77" s="114"/>
      <c r="AP77" s="114"/>
      <c r="AQ77" s="114"/>
      <c r="AR77" s="114"/>
      <c r="AS77" s="114"/>
      <c r="AT77" s="114"/>
      <c r="AU77" s="114"/>
      <c r="AV77" s="114"/>
    </row>
    <row r="78" spans="1:48" ht="18.75">
      <c r="A78" s="95">
        <v>7</v>
      </c>
      <c r="B78" s="49" t="s">
        <v>157</v>
      </c>
      <c r="C78" s="96"/>
      <c r="D78" s="96">
        <v>1</v>
      </c>
      <c r="E78" s="96" t="s">
        <v>13</v>
      </c>
      <c r="F78" s="55">
        <v>0</v>
      </c>
      <c r="G78" s="96" t="s">
        <v>13</v>
      </c>
      <c r="H78" s="96" t="s">
        <v>13</v>
      </c>
      <c r="I78" s="96">
        <v>1</v>
      </c>
      <c r="J78" s="96" t="s">
        <v>13</v>
      </c>
      <c r="K78" s="96" t="s">
        <v>13</v>
      </c>
      <c r="L78" s="100">
        <v>1</v>
      </c>
      <c r="M78" s="98">
        <v>0</v>
      </c>
      <c r="N78" s="98">
        <v>0</v>
      </c>
      <c r="O78" s="98">
        <v>108000</v>
      </c>
      <c r="P78" s="97">
        <v>0</v>
      </c>
      <c r="Q78" s="97">
        <v>0</v>
      </c>
      <c r="R78" s="97">
        <v>108000</v>
      </c>
      <c r="S78" s="49"/>
      <c r="T78" s="2"/>
      <c r="U78" s="249" t="s">
        <v>157</v>
      </c>
      <c r="V78" s="250"/>
      <c r="W78" s="250"/>
      <c r="X78" s="251"/>
      <c r="Y78" s="232" t="s">
        <v>13</v>
      </c>
      <c r="Z78" s="233"/>
      <c r="AA78" s="55"/>
      <c r="AB78" s="55"/>
      <c r="AC78" s="55"/>
      <c r="AD78" s="104"/>
      <c r="AE78" s="55"/>
      <c r="AF78" s="55"/>
      <c r="AG78" s="55"/>
      <c r="AH78" s="55"/>
      <c r="AI78" s="55"/>
      <c r="AJ78" s="55"/>
      <c r="AK78" s="55"/>
      <c r="AL78" s="55"/>
      <c r="AM78" s="19"/>
      <c r="AN78" s="114"/>
      <c r="AO78" s="114"/>
      <c r="AP78" s="114"/>
      <c r="AQ78" s="114"/>
      <c r="AR78" s="114"/>
      <c r="AS78" s="114"/>
      <c r="AT78" s="114"/>
      <c r="AU78" s="114"/>
      <c r="AV78" s="114"/>
    </row>
    <row r="79" spans="1:48" ht="18.75">
      <c r="A79" s="223" t="s">
        <v>39</v>
      </c>
      <c r="B79" s="224"/>
      <c r="C79" s="225"/>
      <c r="D79" s="36">
        <f>SUM(D71:D78)</f>
        <v>7</v>
      </c>
      <c r="E79" s="37"/>
      <c r="F79" s="37"/>
      <c r="G79" s="37"/>
      <c r="H79" s="37"/>
      <c r="I79" s="37"/>
      <c r="J79" s="105">
        <f>SUM(J71:J78)</f>
        <v>4</v>
      </c>
      <c r="K79" s="105">
        <f>SUM(K72:K78)</f>
        <v>2</v>
      </c>
      <c r="L79" s="105">
        <f>SUM(L78)</f>
        <v>1</v>
      </c>
      <c r="M79" s="106">
        <f t="shared" ref="M79:R79" si="25">SUM(M71:M78)</f>
        <v>726480</v>
      </c>
      <c r="N79" s="106">
        <f t="shared" si="25"/>
        <v>338700</v>
      </c>
      <c r="O79" s="106">
        <f t="shared" si="25"/>
        <v>147180</v>
      </c>
      <c r="P79" s="106">
        <f t="shared" si="25"/>
        <v>726480</v>
      </c>
      <c r="Q79" s="106">
        <f t="shared" si="25"/>
        <v>1065180</v>
      </c>
      <c r="R79" s="106">
        <f t="shared" si="25"/>
        <v>1212360</v>
      </c>
      <c r="S79" s="99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48" ht="18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8.75">
      <c r="A81" s="2"/>
      <c r="B81" s="56" t="s">
        <v>6</v>
      </c>
      <c r="C81" s="173" t="s">
        <v>184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8.75">
      <c r="A82" s="2"/>
      <c r="B82" s="2"/>
      <c r="C82" s="210" t="s">
        <v>161</v>
      </c>
      <c r="D82" s="211"/>
      <c r="E82" s="211"/>
      <c r="F82" s="211"/>
      <c r="G82" s="211"/>
      <c r="H82" s="211" t="s">
        <v>187</v>
      </c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2"/>
      <c r="T82" s="2"/>
      <c r="U82" s="2"/>
      <c r="V82" s="2"/>
      <c r="W82" s="2"/>
      <c r="X82" s="2"/>
      <c r="Y82" s="2"/>
      <c r="Z82" s="2"/>
      <c r="AA82" s="2"/>
      <c r="AB82" s="2"/>
      <c r="AC82" s="2" t="s">
        <v>215</v>
      </c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8.75">
      <c r="A83" s="2"/>
      <c r="B83" s="2"/>
      <c r="C83" s="220" t="s">
        <v>162</v>
      </c>
      <c r="D83" s="221"/>
      <c r="E83" s="221"/>
      <c r="F83" s="221" t="s">
        <v>163</v>
      </c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8.75">
      <c r="A84" s="2"/>
      <c r="B84" s="2"/>
      <c r="C84" s="129"/>
      <c r="D84" s="130"/>
      <c r="E84" s="130"/>
      <c r="F84" s="130"/>
      <c r="G84" s="221" t="s">
        <v>166</v>
      </c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8.75">
      <c r="A85" s="2"/>
      <c r="B85" s="2"/>
      <c r="C85" s="129"/>
      <c r="D85" s="130"/>
      <c r="E85" s="130"/>
      <c r="F85" s="221" t="s">
        <v>164</v>
      </c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8.75">
      <c r="A86" s="2"/>
      <c r="B86" s="2"/>
      <c r="C86" s="129"/>
      <c r="D86" s="130"/>
      <c r="E86" s="130"/>
      <c r="F86" s="130"/>
      <c r="G86" s="221" t="s">
        <v>165</v>
      </c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8.75">
      <c r="A87" s="2"/>
      <c r="B87" s="2"/>
      <c r="C87" s="129"/>
      <c r="D87" s="130"/>
      <c r="E87" s="130"/>
      <c r="F87" s="130"/>
      <c r="G87" s="221" t="s">
        <v>167</v>
      </c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8.75">
      <c r="A88" s="2"/>
      <c r="B88" s="2"/>
      <c r="C88" s="129"/>
      <c r="D88" s="130"/>
      <c r="E88" s="130"/>
      <c r="F88" s="130" t="s">
        <v>168</v>
      </c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1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8.75">
      <c r="A89" s="2"/>
      <c r="B89" s="2"/>
      <c r="C89" s="220" t="s">
        <v>169</v>
      </c>
      <c r="D89" s="221"/>
      <c r="E89" s="221"/>
      <c r="F89" s="221" t="s">
        <v>171</v>
      </c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8.75">
      <c r="A90" s="2"/>
      <c r="B90" s="2"/>
      <c r="C90" s="129"/>
      <c r="D90" s="130"/>
      <c r="E90" s="130"/>
      <c r="F90" s="130"/>
      <c r="G90" s="221" t="s">
        <v>170</v>
      </c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8.75">
      <c r="A91" s="2"/>
      <c r="B91" s="2"/>
      <c r="C91" s="129"/>
      <c r="D91" s="130"/>
      <c r="E91" s="130"/>
      <c r="F91" s="221" t="s">
        <v>172</v>
      </c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8.75">
      <c r="A92" s="2"/>
      <c r="B92" s="2"/>
      <c r="C92" s="129"/>
      <c r="D92" s="130"/>
      <c r="E92" s="130"/>
      <c r="F92" s="130"/>
      <c r="G92" s="221" t="s">
        <v>173</v>
      </c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8.75">
      <c r="A93" s="2"/>
      <c r="B93" s="2"/>
      <c r="C93" s="129"/>
      <c r="D93" s="130"/>
      <c r="E93" s="130"/>
      <c r="F93" s="130"/>
      <c r="G93" s="221" t="s">
        <v>174</v>
      </c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2"/>
      <c r="T93" s="2"/>
      <c r="U93" s="2" t="s">
        <v>214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8.75">
      <c r="A94" s="2"/>
      <c r="B94" s="2"/>
      <c r="C94" s="220" t="s">
        <v>183</v>
      </c>
      <c r="D94" s="221"/>
      <c r="E94" s="221"/>
      <c r="F94" s="221" t="s">
        <v>175</v>
      </c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8.75">
      <c r="A95" s="2"/>
      <c r="B95" s="2"/>
      <c r="C95" s="129"/>
      <c r="D95" s="130"/>
      <c r="E95" s="130"/>
      <c r="F95" s="130"/>
      <c r="G95" s="221" t="s">
        <v>176</v>
      </c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8.75">
      <c r="A96" s="2"/>
      <c r="B96" s="2"/>
      <c r="C96" s="129"/>
      <c r="D96" s="130"/>
      <c r="E96" s="130"/>
      <c r="F96" s="221" t="s">
        <v>177</v>
      </c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8.75">
      <c r="A97" s="2"/>
      <c r="B97" s="2"/>
      <c r="C97" s="129"/>
      <c r="D97" s="130"/>
      <c r="E97" s="130"/>
      <c r="F97" s="130"/>
      <c r="G97" s="221" t="s">
        <v>178</v>
      </c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8.75">
      <c r="A98" s="2"/>
      <c r="B98" s="2"/>
      <c r="C98" s="129"/>
      <c r="D98" s="130"/>
      <c r="E98" s="130"/>
      <c r="F98" s="130"/>
      <c r="G98" s="221" t="s">
        <v>179</v>
      </c>
      <c r="H98" s="221"/>
      <c r="I98" s="221"/>
      <c r="J98" s="221"/>
      <c r="K98" s="221"/>
      <c r="L98" s="221"/>
      <c r="M98" s="221"/>
      <c r="N98" s="221"/>
      <c r="O98" s="221"/>
      <c r="P98" s="221"/>
      <c r="Q98" s="221"/>
      <c r="R98" s="221"/>
      <c r="S98" s="22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8.75">
      <c r="A99" s="2"/>
      <c r="B99" s="2"/>
      <c r="C99" s="129"/>
      <c r="D99" s="130"/>
      <c r="E99" s="130"/>
      <c r="F99" s="130" t="s">
        <v>168</v>
      </c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1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8.75">
      <c r="A100" s="2"/>
      <c r="B100" s="2"/>
      <c r="C100" s="220" t="s">
        <v>186</v>
      </c>
      <c r="D100" s="221"/>
      <c r="E100" s="221"/>
      <c r="F100" s="221"/>
      <c r="G100" s="221"/>
      <c r="H100" s="221" t="s">
        <v>188</v>
      </c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8.75">
      <c r="A101" s="2"/>
      <c r="B101" s="2"/>
      <c r="C101" s="220" t="s">
        <v>189</v>
      </c>
      <c r="D101" s="221"/>
      <c r="E101" s="221"/>
      <c r="F101" s="221" t="s">
        <v>190</v>
      </c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8.75">
      <c r="A102" s="2"/>
      <c r="B102" s="2"/>
      <c r="C102" s="129"/>
      <c r="D102" s="130"/>
      <c r="E102" s="130"/>
      <c r="F102" s="221" t="s">
        <v>198</v>
      </c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8.75">
      <c r="A103" s="2"/>
      <c r="B103" s="2"/>
      <c r="C103" s="129"/>
      <c r="D103" s="130"/>
      <c r="E103" s="130"/>
      <c r="F103" s="221" t="s">
        <v>199</v>
      </c>
      <c r="G103" s="221"/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8.75">
      <c r="A104" s="2"/>
      <c r="B104" s="2"/>
      <c r="C104" s="220" t="s">
        <v>191</v>
      </c>
      <c r="D104" s="221"/>
      <c r="E104" s="221"/>
      <c r="F104" s="221" t="s">
        <v>193</v>
      </c>
      <c r="G104" s="221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221"/>
      <c r="S104" s="22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8.75">
      <c r="A105" s="2"/>
      <c r="B105" s="2"/>
      <c r="C105" s="129"/>
      <c r="D105" s="130"/>
      <c r="E105" s="130"/>
      <c r="F105" s="221" t="s">
        <v>200</v>
      </c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8.75">
      <c r="A106" s="2"/>
      <c r="B106" s="2"/>
      <c r="C106" s="129"/>
      <c r="D106" s="130"/>
      <c r="E106" s="130"/>
      <c r="F106" s="221" t="s">
        <v>201</v>
      </c>
      <c r="G106" s="221"/>
      <c r="H106" s="221"/>
      <c r="I106" s="221"/>
      <c r="J106" s="221"/>
      <c r="K106" s="221"/>
      <c r="L106" s="221"/>
      <c r="M106" s="221"/>
      <c r="N106" s="221"/>
      <c r="O106" s="221"/>
      <c r="P106" s="221"/>
      <c r="Q106" s="221"/>
      <c r="R106" s="221"/>
      <c r="S106" s="22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8.75">
      <c r="A107" s="2"/>
      <c r="B107" s="2"/>
      <c r="C107" s="220" t="s">
        <v>192</v>
      </c>
      <c r="D107" s="221"/>
      <c r="E107" s="221"/>
      <c r="F107" s="221" t="s">
        <v>194</v>
      </c>
      <c r="G107" s="221"/>
      <c r="H107" s="221"/>
      <c r="I107" s="221"/>
      <c r="J107" s="221"/>
      <c r="K107" s="221"/>
      <c r="L107" s="221"/>
      <c r="M107" s="221"/>
      <c r="N107" s="221"/>
      <c r="O107" s="221"/>
      <c r="P107" s="221"/>
      <c r="Q107" s="221"/>
      <c r="R107" s="221"/>
      <c r="S107" s="22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8.75">
      <c r="A108" s="2"/>
      <c r="B108" s="2"/>
      <c r="C108" s="129"/>
      <c r="D108" s="130"/>
      <c r="E108" s="130"/>
      <c r="F108" s="221" t="s">
        <v>202</v>
      </c>
      <c r="G108" s="221"/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8.75">
      <c r="A109" s="2"/>
      <c r="B109" s="2"/>
      <c r="C109" s="129"/>
      <c r="D109" s="226" t="s">
        <v>195</v>
      </c>
      <c r="E109" s="226"/>
      <c r="F109" s="226"/>
      <c r="G109" s="226"/>
      <c r="H109" s="226"/>
      <c r="I109" s="226"/>
      <c r="J109" s="226"/>
      <c r="K109" s="226"/>
      <c r="L109" s="226"/>
      <c r="M109" s="130"/>
      <c r="N109" s="130"/>
      <c r="O109" s="130"/>
      <c r="P109" s="130"/>
      <c r="Q109" s="130"/>
      <c r="R109" s="130"/>
      <c r="S109" s="13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8.75">
      <c r="A110" s="2"/>
      <c r="B110" s="2"/>
      <c r="C110" s="227" t="s">
        <v>196</v>
      </c>
      <c r="D110" s="228"/>
      <c r="E110" s="228"/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9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8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8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8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8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8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8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8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8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8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8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8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8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8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8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8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8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8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8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8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8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8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8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8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8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8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8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8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8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8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8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8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8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8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8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8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8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8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8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8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8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8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8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8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8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8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8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8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8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8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8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8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8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8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8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8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8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8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8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8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8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8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8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8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8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8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8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8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8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8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8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8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8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8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8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8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8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8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8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8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8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8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8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8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8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8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8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8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8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8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8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8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8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8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8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8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8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8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8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8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8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8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8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8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8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8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8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8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8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8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8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8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8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8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8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8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8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8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8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8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8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8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8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8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8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8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8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8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8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8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8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8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8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8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8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8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8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8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8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8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8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ht="18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18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ht="18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ht="18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18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spans="1:39" ht="18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spans="1:39" ht="18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spans="1:39" ht="18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spans="1:39" ht="18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spans="1:39" ht="18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spans="1:39" ht="18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spans="1:39" ht="18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spans="1:39" ht="18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spans="1:39" ht="18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spans="1:39" ht="18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spans="1:39" ht="18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spans="1:39" ht="18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spans="1:39" ht="18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spans="1:39" ht="18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spans="1:39" ht="18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spans="1:39" ht="18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spans="1:39" ht="18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spans="1:39" ht="18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spans="1:39" ht="18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spans="1:39" ht="18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spans="1:39" ht="18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spans="1:39" ht="18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spans="1:39" ht="18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spans="1:39" ht="18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spans="1:39" ht="18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39" ht="18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39" ht="18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39" ht="18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39" ht="18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39" ht="18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39" ht="18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39" ht="18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39" ht="18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39" ht="18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39" ht="18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39" ht="18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39" ht="18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spans="1:39" ht="18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39" ht="18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spans="1:39" ht="18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spans="1:39" ht="18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spans="1:39" ht="18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spans="1:39" ht="18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spans="1:39" ht="18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spans="1:39" ht="18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spans="1:39" ht="18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spans="1:39" ht="18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spans="1:39" ht="18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spans="1:39" ht="18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spans="1:39" ht="18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spans="1:39" ht="18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spans="1:39" ht="18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spans="1:39" ht="18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spans="1:39" ht="18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spans="1:39" ht="18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spans="1:39" ht="18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spans="1:39" ht="18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spans="1:39" ht="18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spans="1:39" ht="18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spans="1:39" ht="18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spans="1:39" ht="18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spans="1:39" ht="18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spans="1:39" ht="18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spans="1:39" ht="18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spans="1:39" ht="18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spans="1:39" ht="18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spans="1:39" ht="18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spans="1:39" ht="18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spans="1:39" ht="18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spans="1:39" ht="18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spans="1:39" ht="18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spans="1:39" ht="18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spans="1:39" ht="18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spans="1:39" ht="18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spans="1:39" ht="18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spans="1:39" ht="18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spans="1:39" ht="18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spans="1:39" ht="18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spans="1:39" ht="18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spans="1:39" ht="18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spans="1:39" ht="18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spans="1:39" ht="18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spans="1:39" ht="18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spans="1:39" ht="18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spans="1:39" ht="18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spans="1:39" ht="18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spans="1:39" ht="18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spans="1:39" ht="18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spans="1:39" ht="18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spans="1:39" ht="18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spans="1:39" ht="18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spans="1:39" ht="18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spans="1:39" ht="18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spans="1:39" ht="18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spans="1:39" ht="18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spans="1:39" ht="18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spans="1:39" ht="18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spans="1:39" ht="18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spans="1:39" ht="18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spans="1:39" ht="18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spans="1:39" ht="18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spans="1:39" ht="18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spans="1:39" ht="18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spans="1:39" ht="18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spans="1:39" ht="18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spans="1:39" ht="18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spans="1:39" ht="18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spans="1:39" ht="18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spans="1:39" ht="18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spans="1:39" ht="18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spans="1:39" ht="18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spans="1:39" ht="18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spans="1:39" ht="18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spans="1:39" ht="18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spans="1:39" ht="18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spans="1:39" ht="18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spans="1:39" ht="18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spans="1:39" ht="18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spans="1:39" ht="18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spans="1:39" ht="18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spans="1:39" ht="18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spans="1:39" ht="18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spans="1:39" ht="18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spans="1:39" ht="18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spans="1:39" ht="18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spans="1:39" ht="18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spans="1:39" ht="18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spans="1:39" ht="18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spans="1:39" ht="18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spans="1:39" ht="18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spans="1:39" ht="18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spans="1:39" ht="18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spans="1:39" ht="18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spans="1:39" ht="18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spans="1:39" ht="18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spans="1:39" ht="18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spans="1:39" ht="18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spans="1:39" ht="18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spans="1:39" ht="18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spans="1:39" ht="18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spans="1:39" ht="18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spans="1:39" ht="18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spans="1:39" ht="18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spans="1:39" ht="18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spans="1:39" ht="18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spans="1:39" ht="18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spans="1:39" ht="18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spans="1:39" ht="18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spans="1:39" ht="18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spans="1:39" ht="18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spans="1:39" ht="18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spans="1:39" ht="18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spans="1:39" ht="18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spans="1:39" ht="18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spans="1:39" ht="18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spans="1:39" ht="18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spans="1:39" ht="18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spans="1:39" ht="18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spans="1:39" ht="18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spans="1:39" ht="18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spans="1:39" ht="18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spans="1:39" ht="18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spans="1:39" ht="18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spans="1:39" ht="18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spans="1:39" ht="18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spans="1:39" ht="18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spans="1:39" ht="18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spans="1:39" ht="18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spans="1:39" ht="18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spans="1:39" ht="18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spans="1:39" ht="18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spans="1:39" ht="18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spans="1:39" ht="18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spans="1:39" ht="18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spans="1:39" ht="18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spans="1:39" ht="18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spans="1:39" ht="18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spans="1:39" ht="18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spans="1:39" ht="18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spans="1:39" ht="18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spans="1:39" ht="18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spans="1:39" ht="18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spans="1:39" ht="18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spans="1:39" ht="18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spans="1:39" ht="18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spans="1:39" ht="18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spans="1:39" ht="18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spans="1:39" ht="18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spans="1:39" ht="18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spans="1:39" ht="18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spans="1:39" ht="18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spans="1:39" ht="18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spans="1:39" ht="18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spans="1:39" ht="18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spans="1:39" ht="18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spans="1:39" ht="18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spans="1:39" ht="18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spans="1:39" ht="18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spans="1:39" ht="18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spans="1:39" ht="18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spans="1:39" ht="18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spans="1:39" ht="18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 spans="1:39" ht="18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spans="1:39" ht="18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spans="1:39" ht="18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spans="1:39" ht="18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spans="1:39" ht="18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spans="1:39" ht="18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spans="1:39" ht="18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spans="1:39" ht="18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spans="1:39" ht="18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spans="1:39" ht="18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spans="1:39" ht="18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spans="1:39" ht="18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spans="1:39" ht="18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 spans="1:39" ht="18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spans="1:39" ht="18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spans="1:39" ht="18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spans="1:39" ht="18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spans="1:39" ht="18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spans="1:39" ht="18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spans="1:39" ht="18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spans="1:39" ht="18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spans="1:39" ht="18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spans="1:39" ht="18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spans="1:39" ht="18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spans="1:39" ht="18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spans="1:39" ht="18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 spans="1:39" ht="18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spans="1:39" ht="18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spans="1:39" ht="18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spans="1:39" ht="18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spans="1:39" ht="18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spans="1:39" ht="18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spans="1:39" ht="18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spans="1:39" ht="18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spans="1:39" ht="18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spans="1:39" ht="18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spans="1:39" ht="18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spans="1:39" ht="18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spans="1:39" ht="18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spans="1:39" ht="18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spans="1:39" ht="18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spans="1:39" ht="18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spans="1:39" ht="18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spans="1:39" ht="18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spans="1:39" ht="18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spans="1:39" ht="18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spans="1:39" ht="18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spans="1:39" ht="18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spans="1:39" ht="18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spans="1:39" ht="18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spans="1:39" ht="18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spans="1:39" ht="18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spans="1:39" ht="18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spans="1:39" ht="18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spans="1:39" ht="18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spans="1:39" ht="18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spans="1:39" ht="18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spans="1:39" ht="18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spans="1:39" ht="18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spans="1:39" ht="18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spans="1:39" ht="18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spans="1:39" ht="18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spans="1:39" ht="18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spans="1:39" ht="18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spans="1:39" ht="18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spans="1:39" ht="18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spans="1:39" ht="18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spans="1:39" ht="18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spans="1:39" ht="18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spans="1:39" ht="18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spans="1:39" ht="18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spans="1:39" ht="18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spans="1:39" ht="18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spans="1:39" ht="18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spans="1:39" ht="18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spans="1:39" ht="18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spans="1:39" ht="18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spans="1:39" ht="18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spans="1:39" ht="18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spans="1:39" ht="18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spans="1:39" ht="18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spans="1:39" ht="18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spans="1:39" ht="18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spans="1:39" ht="18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spans="1:39" ht="18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spans="1:39" ht="18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spans="1:39" ht="18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spans="1:39" ht="18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spans="1:39" ht="18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spans="1:39" ht="18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spans="1:39" ht="18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spans="1:39" ht="18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spans="1:39" ht="18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spans="1:39" ht="18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spans="1:39" ht="18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spans="1:39" ht="18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spans="1:39" ht="18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spans="1:39" ht="18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spans="1:39" ht="18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spans="1:39" ht="18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spans="1:39" ht="18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spans="1:39" ht="18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spans="1:39" ht="18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spans="1:39" ht="18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spans="1:39" ht="18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spans="1:39" ht="18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spans="1:39" ht="18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spans="1:39" ht="18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spans="1:39" ht="18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spans="1:39" ht="18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spans="1:39" ht="18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spans="1:39" ht="18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spans="1:39" ht="18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spans="1:39" ht="18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spans="1:39" ht="18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spans="1:39" ht="18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spans="1:39" ht="18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spans="1:39" ht="18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spans="1:39" ht="18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spans="1:39" ht="18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spans="1:39" ht="18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spans="1:39" ht="18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spans="1:39" ht="18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spans="1:39" ht="18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spans="1:39" ht="18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spans="1:39" ht="18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spans="1:39" ht="18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spans="1:39" ht="18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spans="1:39" ht="18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spans="1:39" ht="18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spans="1:39" ht="18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spans="1:39" ht="18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spans="1:39" ht="18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spans="1:39" ht="18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spans="1:39" ht="18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spans="1:39" ht="18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spans="1:39" ht="18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spans="1:39" ht="18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spans="1:39" ht="18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spans="1:39" ht="18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spans="1:39" ht="18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spans="1:39" ht="18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spans="1:39" ht="18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spans="1:39" ht="18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spans="1:39" ht="18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spans="1:39" ht="18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spans="1:39" ht="18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spans="1:39" ht="18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spans="1:39" ht="18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spans="1:39" ht="18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spans="1:39" ht="18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spans="1:39" ht="18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spans="1:39" ht="18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spans="1:39" ht="18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spans="1:39" ht="18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spans="1:39" ht="18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spans="1:39" ht="18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spans="1:39" ht="18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spans="1:39" ht="18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spans="1:39" ht="18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spans="1:39" ht="18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spans="1:39" ht="18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spans="1:39" ht="18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spans="1:39" ht="18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spans="1:39" ht="18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spans="1:39" ht="18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spans="1:39" ht="18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spans="1:39" ht="18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spans="1:39" ht="18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spans="1:39" ht="18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spans="1:39" ht="18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spans="1:39" ht="18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spans="1:39" ht="18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spans="1:39" ht="18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spans="1:39" ht="18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spans="1:39" ht="18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spans="1:39" ht="18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spans="1:39" ht="18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spans="1:39" ht="18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spans="1:39" ht="18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spans="1:39" ht="18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spans="1:39" ht="18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spans="1:39" ht="18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spans="1:39" ht="18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spans="1:39" ht="18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spans="1:39" ht="18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spans="1:39" ht="18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spans="1:39" ht="18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spans="1:39" ht="18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spans="1:39" ht="18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spans="1:39" ht="18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spans="1:39" ht="18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spans="1:39" ht="18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spans="1:39" ht="18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spans="1:39" ht="18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spans="1:39" ht="18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spans="1:39" ht="18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spans="1:39" ht="18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spans="1:39" ht="18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spans="1:39" ht="18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spans="1:39" ht="18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spans="1:39" ht="18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spans="1:39" ht="18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spans="1:39" ht="18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spans="1:39" ht="18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spans="1:39" ht="18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spans="1:39" ht="18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spans="1:39" ht="18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spans="1:39" ht="18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spans="1:39" ht="18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spans="1:39" ht="18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spans="1:39" ht="18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spans="1:39" ht="18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spans="1:39" ht="18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spans="1:39" ht="18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spans="1:39" ht="18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spans="1:39" ht="18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spans="1:39" ht="18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spans="1:39" ht="18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spans="1:39" ht="18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spans="1:39" ht="18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spans="1:39" ht="18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spans="1:39" ht="18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spans="1:39" ht="18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spans="1:39" ht="18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spans="1:39" ht="18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spans="1:39" ht="18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spans="1:39" ht="18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spans="1:39" ht="18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spans="1:39" ht="18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spans="1:39" ht="18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spans="1:39" ht="18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spans="1:39" ht="18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 spans="1:39" ht="18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 spans="1:39" ht="18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 spans="1:39" ht="18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 spans="1:39" ht="18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 spans="1:39" ht="18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 spans="1:39" ht="18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 spans="1:39" ht="18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 spans="1:39" ht="18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 spans="1:39" ht="18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 spans="1:39" ht="18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 spans="1:39" ht="18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 spans="1:39" ht="18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 spans="1:39" ht="18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 spans="1:39" ht="18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 spans="1:39" ht="18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 spans="1:39" ht="18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 spans="1:39" ht="18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 spans="1:39" ht="18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 spans="1:39" ht="18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 spans="1:39" ht="18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 spans="1:39" ht="18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 spans="1:39" ht="18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 spans="1:39" ht="18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 spans="1:39" ht="18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 spans="1:39" ht="18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 spans="1:39" ht="18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 spans="1:39" ht="18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 spans="1:39" ht="18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 spans="1:39" ht="18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 spans="1:39" ht="18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 spans="1:39" ht="18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 spans="1:39" ht="18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 spans="1:39" ht="18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 spans="1:39" ht="18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 spans="1:39" ht="18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 spans="1:39" ht="18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 spans="1:39" ht="18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 spans="1:39" ht="18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 spans="1:39" ht="18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 spans="1:39" ht="18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 spans="1:39" ht="18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 spans="1:39" ht="18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 spans="1:39" ht="18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 spans="1:39" ht="18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 spans="1:39" ht="18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 spans="1:39" ht="18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 spans="1:39" ht="18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 spans="1:39" ht="18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 spans="1:39" ht="18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spans="1:39" ht="18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spans="1:39" ht="18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 spans="1:39" ht="18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 spans="1:39" ht="18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 spans="1:39" ht="18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 spans="1:39" ht="18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 spans="1:39" ht="18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 spans="1:39" ht="18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 spans="1:39" ht="18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 spans="1:39" ht="18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 spans="1:39" ht="18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 spans="1:39" ht="18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 spans="1:39" ht="18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 spans="1:39" ht="18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 spans="1:39" ht="18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 spans="1:39" ht="18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 spans="1:39" ht="18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 spans="1:39" ht="18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 spans="1:39" ht="18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 spans="1:39" ht="18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 spans="1:39" ht="18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 spans="1:39" ht="18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 spans="1:39" ht="18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 spans="1:39" ht="18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 spans="1:39" ht="18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 spans="1:39" ht="18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 spans="1:39" ht="18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 spans="1:39" ht="18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 spans="1:39" ht="18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 spans="1:39" ht="18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 spans="1:39" ht="18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 spans="1:39" ht="18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 spans="1:39" ht="18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 spans="1:39" ht="18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 spans="1:39" ht="18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 spans="1:39" ht="18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 spans="1:39" ht="18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 spans="1:39" ht="18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 spans="1:39" ht="18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 spans="1:39" ht="18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 spans="1:39" ht="18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 spans="1:39" ht="18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 spans="1:39" ht="18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 spans="1:39" ht="18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 spans="1:39" ht="18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 spans="1:39" ht="18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 spans="1:39" ht="18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 spans="1:39" ht="18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 spans="1:39" ht="18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 spans="1:39" ht="18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 spans="1:39" ht="18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 spans="1:39" ht="18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 spans="1:39" ht="18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 spans="1:39" ht="18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 spans="1:39" ht="18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 spans="1:39" ht="18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 spans="1:39" ht="18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 spans="1:39" ht="18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 spans="1:39" ht="18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 spans="1:39" ht="18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 spans="1:39" ht="18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 spans="1:39" ht="18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 spans="1:39" ht="18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 spans="1:39" ht="18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 spans="1:39" ht="18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 spans="1:39" ht="18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 spans="1:39" ht="18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 spans="1:39" ht="18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 spans="1:39" ht="18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 spans="1:39" ht="18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 spans="1:39" ht="18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 spans="1:39" ht="18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 spans="1:39" ht="18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 spans="1:39" ht="18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 spans="1:39" ht="18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 spans="1:39" ht="18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 spans="1:39" ht="18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 spans="1:39" ht="18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 spans="1:39" ht="18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 spans="1:39" ht="18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 spans="1:39" ht="18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 spans="1:39" ht="18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 spans="1:39" ht="18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 spans="1:39" ht="18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 spans="1:39" ht="18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 spans="1:39" ht="18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 spans="1:39" ht="18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 spans="1:39" ht="18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 spans="1:39" ht="18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 spans="1:39" ht="18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 spans="1:39" ht="18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 spans="1:39" ht="18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 spans="1:39" ht="18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 spans="1:39" ht="18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 spans="1:39" ht="18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 spans="1:39" ht="18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 spans="1:39" ht="18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 spans="1:39" ht="18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 spans="1:39" ht="18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 spans="1:39" ht="18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 spans="1:39" ht="18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 spans="1:39" ht="18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 spans="1:39" ht="18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 spans="1:39" ht="18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 spans="1:39" ht="18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 spans="1:39" ht="18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 spans="1:39" ht="18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 spans="1:39" ht="18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 spans="1:39" ht="18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 spans="1:39" ht="18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 spans="1:39" ht="18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 spans="1:39" ht="18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 spans="1:39" ht="18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 spans="1:39" ht="18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 spans="1:39" ht="18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 spans="1:39" ht="18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 spans="1:39" ht="18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 spans="1:39" ht="18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 spans="1:39" ht="18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 spans="1:39" ht="18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 spans="1:39" ht="18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 spans="1:39" ht="18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spans="1:39" ht="18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spans="1:39" ht="18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spans="1:39" ht="18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spans="1:39" ht="18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spans="1:39" ht="18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spans="1:39" ht="18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 spans="1:39" ht="18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spans="1:39" ht="18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spans="1:39" ht="18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spans="1:39" ht="18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spans="1:39" ht="18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spans="1:39" ht="18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spans="1:39" ht="18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spans="1:39" ht="18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spans="1:39" ht="18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spans="1:39" ht="18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 spans="1:39" ht="18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spans="1:39" ht="18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spans="1:39" ht="18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spans="1:39" ht="18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spans="1:39" ht="18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spans="1:39" ht="18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spans="1:39" ht="18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spans="1:39" ht="18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spans="1:39" ht="18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spans="1:39" ht="18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spans="1:39" ht="18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spans="1:39" ht="18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spans="1:39" ht="18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spans="1:39" ht="18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spans="1:39" ht="18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spans="1:39" ht="18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spans="1:39" ht="18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 spans="1:39" ht="18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spans="1:39" ht="18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spans="1:39" ht="18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spans="1:39" ht="18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spans="1:39" ht="18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spans="1:39" ht="18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spans="1:39" ht="18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spans="1:39" ht="18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spans="1:39" ht="18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spans="1:39" ht="18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spans="1:39" ht="18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spans="1:39" ht="18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spans="1:39" ht="18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spans="1:39" ht="18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spans="1:39" ht="18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spans="1:39" ht="18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spans="1:39" ht="18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spans="1:39" ht="18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spans="1:39" ht="18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spans="1:39" ht="18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spans="1:39" ht="18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spans="1:39" ht="18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spans="1:39" ht="18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spans="1:39" ht="18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spans="1:39" ht="18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spans="1:39" ht="18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spans="1:39" ht="18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spans="1:39" ht="18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spans="1:39" ht="18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spans="1:39" ht="18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spans="1:39" ht="18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spans="1:39" ht="18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spans="1:39" ht="18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spans="1:39" ht="18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spans="1:39" ht="18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spans="1:39" ht="18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spans="1:39" ht="18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spans="1:39" ht="18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spans="1:39" ht="18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spans="1:39" ht="18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spans="1:39" ht="18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spans="1:39" ht="18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spans="1:39" ht="18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spans="1:39" ht="18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spans="1:39" ht="18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spans="1:39" ht="18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spans="1:39" ht="18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spans="1:39" ht="18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spans="1:39" ht="18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spans="1:39" ht="18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</sheetData>
  <mergeCells count="149">
    <mergeCell ref="Y70:Z70"/>
    <mergeCell ref="U78:X78"/>
    <mergeCell ref="Y71:Z71"/>
    <mergeCell ref="Y72:Z72"/>
    <mergeCell ref="Y73:Z73"/>
    <mergeCell ref="Y74:Z74"/>
    <mergeCell ref="Y75:Z75"/>
    <mergeCell ref="Y76:Z76"/>
    <mergeCell ref="Y77:Z77"/>
    <mergeCell ref="Y78:Z78"/>
    <mergeCell ref="D109:L109"/>
    <mergeCell ref="C110:S110"/>
    <mergeCell ref="F106:S106"/>
    <mergeCell ref="C107:E107"/>
    <mergeCell ref="F107:S107"/>
    <mergeCell ref="F108:S108"/>
    <mergeCell ref="F102:S102"/>
    <mergeCell ref="F103:S103"/>
    <mergeCell ref="C104:E104"/>
    <mergeCell ref="F104:S104"/>
    <mergeCell ref="F105:S105"/>
    <mergeCell ref="F85:S85"/>
    <mergeCell ref="U70:X70"/>
    <mergeCell ref="U71:X71"/>
    <mergeCell ref="U72:X72"/>
    <mergeCell ref="B63:E63"/>
    <mergeCell ref="C100:G100"/>
    <mergeCell ref="H100:S100"/>
    <mergeCell ref="C101:E101"/>
    <mergeCell ref="F101:S101"/>
    <mergeCell ref="G97:S97"/>
    <mergeCell ref="G98:S98"/>
    <mergeCell ref="C94:E94"/>
    <mergeCell ref="C89:E89"/>
    <mergeCell ref="C83:E83"/>
    <mergeCell ref="G92:S92"/>
    <mergeCell ref="G93:S93"/>
    <mergeCell ref="F94:S94"/>
    <mergeCell ref="G95:S95"/>
    <mergeCell ref="F96:S96"/>
    <mergeCell ref="G86:S86"/>
    <mergeCell ref="G87:S87"/>
    <mergeCell ref="F89:S89"/>
    <mergeCell ref="G90:S90"/>
    <mergeCell ref="F91:S91"/>
    <mergeCell ref="A79:C79"/>
    <mergeCell ref="C81:S81"/>
    <mergeCell ref="F83:S83"/>
    <mergeCell ref="G84:S84"/>
    <mergeCell ref="C82:G82"/>
    <mergeCell ref="H82:S82"/>
    <mergeCell ref="AN66:AV66"/>
    <mergeCell ref="E67:F67"/>
    <mergeCell ref="G67:I67"/>
    <mergeCell ref="J67:L67"/>
    <mergeCell ref="M67:O67"/>
    <mergeCell ref="P67:R67"/>
    <mergeCell ref="AA67:AD67"/>
    <mergeCell ref="AN67:AP67"/>
    <mergeCell ref="AQ67:AS67"/>
    <mergeCell ref="AT67:AV67"/>
    <mergeCell ref="AG68:AG69"/>
    <mergeCell ref="AJ68:AJ69"/>
    <mergeCell ref="Y66:Z69"/>
    <mergeCell ref="U66:X69"/>
    <mergeCell ref="U73:X73"/>
    <mergeCell ref="U74:X74"/>
    <mergeCell ref="U75:X75"/>
    <mergeCell ref="U76:X76"/>
    <mergeCell ref="U77:X77"/>
    <mergeCell ref="U7:U9"/>
    <mergeCell ref="S6:S9"/>
    <mergeCell ref="B6:B9"/>
    <mergeCell ref="U64:AV64"/>
    <mergeCell ref="A65:A68"/>
    <mergeCell ref="B65:B68"/>
    <mergeCell ref="E65:F65"/>
    <mergeCell ref="G65:I65"/>
    <mergeCell ref="J65:L65"/>
    <mergeCell ref="M65:O65"/>
    <mergeCell ref="P65:R65"/>
    <mergeCell ref="S65:S68"/>
    <mergeCell ref="E66:F66"/>
    <mergeCell ref="G66:I66"/>
    <mergeCell ref="J66:L66"/>
    <mergeCell ref="M66:O66"/>
    <mergeCell ref="P66:R66"/>
    <mergeCell ref="AA66:AL66"/>
    <mergeCell ref="AE68:AF68"/>
    <mergeCell ref="AH68:AI68"/>
    <mergeCell ref="AE67:AL67"/>
    <mergeCell ref="AA68:AA69"/>
    <mergeCell ref="AB68:AB69"/>
    <mergeCell ref="AC68:AC69"/>
    <mergeCell ref="M7:O7"/>
    <mergeCell ref="B46:O46"/>
    <mergeCell ref="B47:O47"/>
    <mergeCell ref="E6:F6"/>
    <mergeCell ref="J6:L6"/>
    <mergeCell ref="J8:L8"/>
    <mergeCell ref="M6:O6"/>
    <mergeCell ref="M8:O8"/>
    <mergeCell ref="P7:R7"/>
    <mergeCell ref="V52:AL52"/>
    <mergeCell ref="V48:AL48"/>
    <mergeCell ref="V49:AL49"/>
    <mergeCell ref="V50:AL50"/>
    <mergeCell ref="C51:S51"/>
    <mergeCell ref="C52:S52"/>
    <mergeCell ref="B48:O48"/>
    <mergeCell ref="U5:AV5"/>
    <mergeCell ref="AO46:AV46"/>
    <mergeCell ref="AO47:AV47"/>
    <mergeCell ref="AO48:AV48"/>
    <mergeCell ref="V47:AM47"/>
    <mergeCell ref="AN7:AV7"/>
    <mergeCell ref="AN8:AP8"/>
    <mergeCell ref="AQ8:AS8"/>
    <mergeCell ref="AT8:AV8"/>
    <mergeCell ref="V46:AL46"/>
    <mergeCell ref="AA8:AD8"/>
    <mergeCell ref="AE8:AH8"/>
    <mergeCell ref="AI8:AL8"/>
    <mergeCell ref="AA7:AL7"/>
    <mergeCell ref="V51:AM51"/>
    <mergeCell ref="G8:I8"/>
    <mergeCell ref="P6:R6"/>
    <mergeCell ref="C62:O62"/>
    <mergeCell ref="N59:O59"/>
    <mergeCell ref="C54:Q54"/>
    <mergeCell ref="A2:F2"/>
    <mergeCell ref="L57:M57"/>
    <mergeCell ref="N57:O57"/>
    <mergeCell ref="L58:M58"/>
    <mergeCell ref="N58:O58"/>
    <mergeCell ref="H56:J56"/>
    <mergeCell ref="C56:G56"/>
    <mergeCell ref="C57:G57"/>
    <mergeCell ref="C58:G58"/>
    <mergeCell ref="H57:J57"/>
    <mergeCell ref="H58:J58"/>
    <mergeCell ref="C53:S53"/>
    <mergeCell ref="G6:I6"/>
    <mergeCell ref="A6:A9"/>
    <mergeCell ref="P8:R8"/>
    <mergeCell ref="G7:I7"/>
    <mergeCell ref="J7:L7"/>
    <mergeCell ref="E7:F7"/>
    <mergeCell ref="E8:F8"/>
  </mergeCells>
  <pageMargins left="0.51181102362204722" right="0.43307086614173229" top="0.55118110236220474" bottom="0.55118110236220474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8"/>
  <sheetViews>
    <sheetView tabSelected="1" topLeftCell="A7" workbookViewId="0">
      <selection activeCell="T66" sqref="T66:U67"/>
    </sheetView>
  </sheetViews>
  <sheetFormatPr defaultRowHeight="15"/>
  <cols>
    <col min="1" max="1" width="4.140625" customWidth="1"/>
    <col min="2" max="2" width="21.7109375" customWidth="1"/>
    <col min="3" max="3" width="7" customWidth="1"/>
    <col min="4" max="4" width="12.28515625" customWidth="1"/>
    <col min="5" max="5" width="19.42578125" customWidth="1"/>
    <col min="6" max="6" width="4.28515625" customWidth="1"/>
    <col min="7" max="7" width="12.28515625" customWidth="1"/>
    <col min="8" max="8" width="19.42578125" customWidth="1"/>
    <col min="9" max="9" width="4.28515625" customWidth="1"/>
    <col min="11" max="11" width="8.42578125" customWidth="1"/>
    <col min="12" max="12" width="10.7109375" customWidth="1"/>
    <col min="13" max="13" width="8.28515625" customWidth="1"/>
  </cols>
  <sheetData>
    <row r="1" spans="1:25" ht="2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25">
      <c r="A2" s="175" t="s">
        <v>108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>
      <c r="A4" s="1"/>
      <c r="B4" s="234" t="s">
        <v>109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.25">
      <c r="A6" s="182" t="s">
        <v>41</v>
      </c>
      <c r="B6" s="182" t="s">
        <v>110</v>
      </c>
      <c r="C6" s="38" t="s">
        <v>111</v>
      </c>
      <c r="D6" s="204" t="s">
        <v>113</v>
      </c>
      <c r="E6" s="235"/>
      <c r="F6" s="206"/>
      <c r="G6" s="204" t="s">
        <v>114</v>
      </c>
      <c r="H6" s="235"/>
      <c r="I6" s="206"/>
      <c r="J6" s="198" t="s">
        <v>72</v>
      </c>
      <c r="K6" s="199"/>
      <c r="L6" s="197"/>
      <c r="M6" s="182" t="s">
        <v>6</v>
      </c>
      <c r="N6" s="19"/>
      <c r="O6" s="198" t="s">
        <v>129</v>
      </c>
      <c r="P6" s="199"/>
      <c r="Q6" s="199"/>
      <c r="R6" s="197"/>
      <c r="S6" s="1"/>
      <c r="T6" s="1"/>
      <c r="U6" s="1"/>
      <c r="V6" s="1"/>
      <c r="W6" s="1"/>
      <c r="X6" s="1"/>
      <c r="Y6" s="1"/>
    </row>
    <row r="7" spans="1:25" ht="20.25">
      <c r="A7" s="183"/>
      <c r="B7" s="183"/>
      <c r="C7" s="39" t="s">
        <v>112</v>
      </c>
      <c r="D7" s="205"/>
      <c r="E7" s="236"/>
      <c r="F7" s="209"/>
      <c r="G7" s="205"/>
      <c r="H7" s="236"/>
      <c r="I7" s="236"/>
      <c r="J7" s="182" t="s">
        <v>72</v>
      </c>
      <c r="K7" s="38" t="s">
        <v>116</v>
      </c>
      <c r="L7" s="38" t="s">
        <v>117</v>
      </c>
      <c r="M7" s="183"/>
      <c r="N7" s="19"/>
      <c r="O7" s="182" t="s">
        <v>72</v>
      </c>
      <c r="P7" s="38" t="s">
        <v>79</v>
      </c>
      <c r="Q7" s="38" t="s">
        <v>116</v>
      </c>
      <c r="R7" s="38" t="s">
        <v>79</v>
      </c>
      <c r="S7" s="1"/>
      <c r="T7" s="1"/>
      <c r="U7" s="1"/>
      <c r="V7" s="1"/>
      <c r="W7" s="1"/>
      <c r="X7" s="1"/>
      <c r="Y7" s="1"/>
    </row>
    <row r="8" spans="1:25" ht="20.25">
      <c r="A8" s="184"/>
      <c r="B8" s="184"/>
      <c r="C8" s="40"/>
      <c r="D8" s="28" t="s">
        <v>115</v>
      </c>
      <c r="E8" s="28" t="s">
        <v>44</v>
      </c>
      <c r="F8" s="28" t="s">
        <v>43</v>
      </c>
      <c r="G8" s="28" t="s">
        <v>115</v>
      </c>
      <c r="H8" s="107" t="s">
        <v>44</v>
      </c>
      <c r="I8" s="109" t="s">
        <v>43</v>
      </c>
      <c r="J8" s="184"/>
      <c r="K8" s="40" t="s">
        <v>44</v>
      </c>
      <c r="L8" s="40" t="s">
        <v>118</v>
      </c>
      <c r="M8" s="184"/>
      <c r="N8" s="19"/>
      <c r="O8" s="184"/>
      <c r="P8" s="40" t="s">
        <v>128</v>
      </c>
      <c r="Q8" s="40" t="s">
        <v>44</v>
      </c>
      <c r="R8" s="40" t="s">
        <v>128</v>
      </c>
      <c r="S8" s="1"/>
      <c r="T8" s="1"/>
      <c r="U8" s="1"/>
      <c r="V8" s="1"/>
      <c r="W8" s="1"/>
      <c r="X8" s="1"/>
      <c r="Y8" s="1"/>
    </row>
    <row r="9" spans="1:25" ht="20.25">
      <c r="A9" s="79">
        <v>1</v>
      </c>
      <c r="B9" s="20"/>
      <c r="C9" s="45" t="s">
        <v>126</v>
      </c>
      <c r="D9" s="38" t="s">
        <v>119</v>
      </c>
      <c r="E9" s="25" t="s">
        <v>121</v>
      </c>
      <c r="F9" s="38">
        <v>7</v>
      </c>
      <c r="G9" s="119" t="s">
        <v>119</v>
      </c>
      <c r="H9" s="20" t="s">
        <v>121</v>
      </c>
      <c r="I9" s="45">
        <v>7</v>
      </c>
      <c r="J9" s="132">
        <f>SUM(P9)</f>
        <v>356160</v>
      </c>
      <c r="K9" s="133">
        <f>SUM(R9)</f>
        <v>42000</v>
      </c>
      <c r="L9" s="134" t="s">
        <v>13</v>
      </c>
      <c r="M9" s="135">
        <f>SUM(J9:L9)</f>
        <v>398160</v>
      </c>
      <c r="N9" s="19"/>
      <c r="O9" s="76">
        <v>29680</v>
      </c>
      <c r="P9" s="77">
        <f>SUM(O9*12)</f>
        <v>356160</v>
      </c>
      <c r="Q9" s="76">
        <v>3500</v>
      </c>
      <c r="R9" s="77">
        <f>SUM(Q9*12)</f>
        <v>42000</v>
      </c>
      <c r="S9" s="1"/>
      <c r="T9" s="1"/>
      <c r="U9" s="1"/>
      <c r="V9" s="1"/>
      <c r="W9" s="1"/>
      <c r="X9" s="1"/>
      <c r="Y9" s="1"/>
    </row>
    <row r="10" spans="1:25" ht="20.25">
      <c r="A10" s="83"/>
      <c r="B10" s="22"/>
      <c r="C10" s="27"/>
      <c r="D10" s="40"/>
      <c r="E10" s="26" t="s">
        <v>122</v>
      </c>
      <c r="F10" s="40"/>
      <c r="G10" s="40"/>
      <c r="H10" s="22" t="s">
        <v>122</v>
      </c>
      <c r="I10" s="27"/>
      <c r="J10" s="22"/>
      <c r="K10" s="26"/>
      <c r="L10" s="40"/>
      <c r="M10" s="23"/>
      <c r="N10" s="19"/>
      <c r="O10" s="144"/>
      <c r="P10" s="144"/>
      <c r="Q10" s="144"/>
      <c r="R10" s="144"/>
      <c r="S10" s="1"/>
      <c r="T10" s="1"/>
      <c r="U10" s="1"/>
      <c r="V10" s="1"/>
      <c r="W10" s="1"/>
      <c r="X10" s="1"/>
      <c r="Y10" s="1"/>
    </row>
    <row r="11" spans="1:25" ht="20.25">
      <c r="A11" s="80">
        <v>2</v>
      </c>
      <c r="B11" s="21"/>
      <c r="C11" s="47" t="s">
        <v>127</v>
      </c>
      <c r="D11" s="39" t="s">
        <v>120</v>
      </c>
      <c r="E11" s="81" t="s">
        <v>121</v>
      </c>
      <c r="F11" s="39">
        <v>7</v>
      </c>
      <c r="G11" s="39" t="s">
        <v>120</v>
      </c>
      <c r="H11" s="21" t="s">
        <v>121</v>
      </c>
      <c r="I11" s="47">
        <v>7</v>
      </c>
      <c r="J11" s="136">
        <f>SUM(P11)</f>
        <v>323760</v>
      </c>
      <c r="K11" s="156">
        <f>SUM(R11)</f>
        <v>42000</v>
      </c>
      <c r="L11" s="138" t="s">
        <v>13</v>
      </c>
      <c r="M11" s="139">
        <f>SUM(J11:L11)</f>
        <v>365760</v>
      </c>
      <c r="N11" s="19"/>
      <c r="O11" s="252">
        <v>26980</v>
      </c>
      <c r="P11" s="253">
        <f>SUM(O11*12)</f>
        <v>323760</v>
      </c>
      <c r="Q11" s="252">
        <v>3500</v>
      </c>
      <c r="R11" s="253">
        <f>SUM(Q11*12)</f>
        <v>42000</v>
      </c>
      <c r="S11" s="1"/>
      <c r="T11" s="1"/>
      <c r="U11" s="1"/>
      <c r="V11" s="1"/>
      <c r="W11" s="1"/>
      <c r="X11" s="1"/>
      <c r="Y11" s="1"/>
    </row>
    <row r="12" spans="1:25" ht="20.25">
      <c r="A12" s="80"/>
      <c r="B12" s="21"/>
      <c r="C12" s="47"/>
      <c r="D12" s="39"/>
      <c r="E12" s="81" t="s">
        <v>123</v>
      </c>
      <c r="F12" s="39"/>
      <c r="G12" s="39"/>
      <c r="H12" s="21" t="s">
        <v>123</v>
      </c>
      <c r="I12" s="47"/>
      <c r="J12" s="21"/>
      <c r="K12" s="81"/>
      <c r="L12" s="39"/>
      <c r="M12" s="82"/>
      <c r="N12" s="19"/>
      <c r="O12" s="254"/>
      <c r="P12" s="254"/>
      <c r="Q12" s="254"/>
      <c r="R12" s="254"/>
      <c r="S12" s="1"/>
      <c r="T12" s="1"/>
      <c r="U12" s="1"/>
      <c r="V12" s="1"/>
      <c r="W12" s="1"/>
      <c r="X12" s="1"/>
      <c r="Y12" s="1"/>
    </row>
    <row r="13" spans="1:25" ht="20.25">
      <c r="A13" s="79">
        <v>3</v>
      </c>
      <c r="B13" s="20"/>
      <c r="C13" s="45" t="s">
        <v>126</v>
      </c>
      <c r="D13" s="38" t="s">
        <v>132</v>
      </c>
      <c r="E13" s="25" t="s">
        <v>124</v>
      </c>
      <c r="F13" s="38">
        <v>6</v>
      </c>
      <c r="G13" s="119" t="s">
        <v>132</v>
      </c>
      <c r="H13" s="20" t="s">
        <v>124</v>
      </c>
      <c r="I13" s="45">
        <v>6</v>
      </c>
      <c r="J13" s="132">
        <f>SUM(P13)</f>
        <v>225720</v>
      </c>
      <c r="K13" s="133">
        <f>SUM(R13)</f>
        <v>42000</v>
      </c>
      <c r="L13" s="134" t="s">
        <v>13</v>
      </c>
      <c r="M13" s="135">
        <f>SUM(J13:L13)</f>
        <v>267720</v>
      </c>
      <c r="N13" s="19"/>
      <c r="O13" s="76">
        <v>18810</v>
      </c>
      <c r="P13" s="77">
        <f>SUM(O13*12)</f>
        <v>225720</v>
      </c>
      <c r="Q13" s="76">
        <v>3500</v>
      </c>
      <c r="R13" s="77">
        <f>SUM(Q13*12)</f>
        <v>42000</v>
      </c>
      <c r="S13" s="1"/>
      <c r="T13" s="1"/>
      <c r="U13" s="1"/>
      <c r="V13" s="1"/>
      <c r="W13" s="1"/>
      <c r="X13" s="1"/>
      <c r="Y13" s="1"/>
    </row>
    <row r="14" spans="1:25" ht="20.25">
      <c r="A14" s="83"/>
      <c r="B14" s="22"/>
      <c r="C14" s="27"/>
      <c r="D14" s="40"/>
      <c r="E14" s="26" t="s">
        <v>125</v>
      </c>
      <c r="F14" s="40"/>
      <c r="G14" s="40"/>
      <c r="H14" s="22" t="s">
        <v>125</v>
      </c>
      <c r="I14" s="27"/>
      <c r="J14" s="22"/>
      <c r="K14" s="26"/>
      <c r="L14" s="40"/>
      <c r="M14" s="23"/>
      <c r="N14" s="19"/>
      <c r="O14" s="144"/>
      <c r="P14" s="144"/>
      <c r="Q14" s="144"/>
      <c r="R14" s="144"/>
      <c r="S14" s="1"/>
      <c r="T14" s="1"/>
      <c r="U14" s="1"/>
      <c r="V14" s="1"/>
      <c r="W14" s="1"/>
      <c r="X14" s="1"/>
      <c r="Y14" s="1"/>
    </row>
    <row r="15" spans="1:25" ht="20.25">
      <c r="A15" s="80">
        <v>4</v>
      </c>
      <c r="B15" s="21"/>
      <c r="C15" s="119" t="s">
        <v>126</v>
      </c>
      <c r="D15" s="39" t="s">
        <v>220</v>
      </c>
      <c r="E15" s="81" t="s">
        <v>130</v>
      </c>
      <c r="F15" s="39">
        <v>6</v>
      </c>
      <c r="G15" s="39" t="s">
        <v>220</v>
      </c>
      <c r="H15" s="21" t="s">
        <v>130</v>
      </c>
      <c r="I15" s="47">
        <v>6</v>
      </c>
      <c r="J15" s="136">
        <f>SUM(P15)</f>
        <v>234960</v>
      </c>
      <c r="K15" s="137" t="s">
        <v>13</v>
      </c>
      <c r="L15" s="138" t="s">
        <v>13</v>
      </c>
      <c r="M15" s="139">
        <f>SUM(J15:L15)</f>
        <v>234960</v>
      </c>
      <c r="N15" s="19"/>
      <c r="O15" s="252">
        <v>19580</v>
      </c>
      <c r="P15" s="253">
        <f>SUM(O15*12)</f>
        <v>234960</v>
      </c>
      <c r="Q15" s="252"/>
      <c r="R15" s="255"/>
      <c r="S15" s="1"/>
      <c r="T15" s="1"/>
      <c r="U15" s="1"/>
      <c r="V15" s="1"/>
      <c r="W15" s="1"/>
      <c r="X15" s="1"/>
      <c r="Y15" s="1"/>
    </row>
    <row r="16" spans="1:25" ht="20.25">
      <c r="A16" s="80"/>
      <c r="B16" s="21"/>
      <c r="C16" s="40"/>
      <c r="D16" s="39"/>
      <c r="E16" s="81" t="s">
        <v>131</v>
      </c>
      <c r="F16" s="39"/>
      <c r="G16" s="39"/>
      <c r="H16" s="21" t="s">
        <v>131</v>
      </c>
      <c r="I16" s="47"/>
      <c r="J16" s="21"/>
      <c r="K16" s="81"/>
      <c r="L16" s="39"/>
      <c r="M16" s="82"/>
      <c r="N16" s="19"/>
      <c r="O16" s="256"/>
      <c r="P16" s="254"/>
      <c r="Q16" s="256"/>
      <c r="R16" s="254"/>
      <c r="S16" s="1"/>
      <c r="T16" s="1"/>
      <c r="U16" s="1"/>
      <c r="V16" s="1"/>
      <c r="W16" s="1"/>
      <c r="X16" s="1"/>
      <c r="Y16" s="1"/>
    </row>
    <row r="17" spans="1:25" ht="20.25">
      <c r="A17" s="79">
        <v>5</v>
      </c>
      <c r="B17" s="20"/>
      <c r="C17" s="111" t="s">
        <v>127</v>
      </c>
      <c r="D17" s="38" t="s">
        <v>221</v>
      </c>
      <c r="E17" s="25" t="s">
        <v>60</v>
      </c>
      <c r="F17" s="38">
        <v>6</v>
      </c>
      <c r="G17" s="119" t="s">
        <v>221</v>
      </c>
      <c r="H17" s="20" t="s">
        <v>60</v>
      </c>
      <c r="I17" s="45">
        <v>6</v>
      </c>
      <c r="J17" s="132">
        <f>SUM(P17)</f>
        <v>225720</v>
      </c>
      <c r="K17" s="140" t="s">
        <v>13</v>
      </c>
      <c r="L17" s="134" t="s">
        <v>13</v>
      </c>
      <c r="M17" s="135">
        <f>SUM(J17:L17)</f>
        <v>225720</v>
      </c>
      <c r="N17" s="19"/>
      <c r="O17" s="76">
        <v>18810</v>
      </c>
      <c r="P17" s="77">
        <f>SUM(O17*12)</f>
        <v>225720</v>
      </c>
      <c r="Q17" s="76"/>
      <c r="R17" s="85"/>
      <c r="S17" s="1"/>
      <c r="T17" s="1"/>
      <c r="U17" s="1"/>
      <c r="V17" s="1"/>
      <c r="W17" s="1"/>
      <c r="X17" s="1"/>
      <c r="Y17" s="1"/>
    </row>
    <row r="18" spans="1:25" ht="20.25">
      <c r="A18" s="83"/>
      <c r="B18" s="22"/>
      <c r="C18" s="27"/>
      <c r="D18" s="40"/>
      <c r="E18" s="26"/>
      <c r="F18" s="40"/>
      <c r="G18" s="40"/>
      <c r="H18" s="22"/>
      <c r="I18" s="27"/>
      <c r="J18" s="22"/>
      <c r="K18" s="26"/>
      <c r="L18" s="40"/>
      <c r="M18" s="23"/>
      <c r="N18" s="19"/>
      <c r="O18" s="145"/>
      <c r="P18" s="144"/>
      <c r="Q18" s="145"/>
      <c r="R18" s="144"/>
      <c r="S18" s="1"/>
      <c r="T18" s="1"/>
      <c r="U18" s="1"/>
      <c r="V18" s="1"/>
      <c r="W18" s="1"/>
      <c r="X18" s="1"/>
      <c r="Y18" s="1"/>
    </row>
    <row r="19" spans="1:25" ht="20.25">
      <c r="A19" s="80">
        <v>6</v>
      </c>
      <c r="B19" s="21"/>
      <c r="C19" s="111" t="s">
        <v>127</v>
      </c>
      <c r="D19" s="39" t="s">
        <v>222</v>
      </c>
      <c r="E19" s="81" t="s">
        <v>61</v>
      </c>
      <c r="F19" s="39">
        <v>4</v>
      </c>
      <c r="G19" s="39" t="s">
        <v>222</v>
      </c>
      <c r="H19" s="21" t="s">
        <v>61</v>
      </c>
      <c r="I19" s="47">
        <v>4</v>
      </c>
      <c r="J19" s="136">
        <f>SUM(P19)</f>
        <v>214560</v>
      </c>
      <c r="K19" s="137" t="s">
        <v>13</v>
      </c>
      <c r="L19" s="138" t="s">
        <v>13</v>
      </c>
      <c r="M19" s="139">
        <f>SUM(J19:L19)</f>
        <v>214560</v>
      </c>
      <c r="N19" s="19"/>
      <c r="O19" s="252">
        <v>17880</v>
      </c>
      <c r="P19" s="253">
        <f>SUM(O19*12)</f>
        <v>214560</v>
      </c>
      <c r="Q19" s="252"/>
      <c r="R19" s="255"/>
      <c r="S19" s="1"/>
      <c r="T19" s="1"/>
      <c r="U19" s="1"/>
      <c r="V19" s="1"/>
      <c r="W19" s="1"/>
      <c r="X19" s="1"/>
      <c r="Y19" s="1"/>
    </row>
    <row r="20" spans="1:25" ht="20.25">
      <c r="A20" s="80"/>
      <c r="B20" s="21"/>
      <c r="C20" s="47"/>
      <c r="D20" s="39"/>
      <c r="E20" s="81"/>
      <c r="F20" s="39"/>
      <c r="G20" s="39"/>
      <c r="H20" s="21"/>
      <c r="I20" s="47"/>
      <c r="J20" s="21"/>
      <c r="K20" s="81"/>
      <c r="L20" s="39"/>
      <c r="M20" s="82"/>
      <c r="N20" s="19"/>
      <c r="O20" s="256"/>
      <c r="P20" s="254"/>
      <c r="Q20" s="256"/>
      <c r="R20" s="254"/>
      <c r="S20" s="1"/>
      <c r="T20" s="1"/>
      <c r="U20" s="1"/>
      <c r="V20" s="1"/>
      <c r="W20" s="1"/>
      <c r="X20" s="1"/>
      <c r="Y20" s="1"/>
    </row>
    <row r="21" spans="1:25" ht="20.25">
      <c r="A21" s="79">
        <v>7</v>
      </c>
      <c r="B21" s="20"/>
      <c r="C21" s="119" t="s">
        <v>126</v>
      </c>
      <c r="D21" s="38" t="s">
        <v>230</v>
      </c>
      <c r="E21" s="25" t="s">
        <v>62</v>
      </c>
      <c r="F21" s="38">
        <v>5</v>
      </c>
      <c r="G21" s="119" t="s">
        <v>230</v>
      </c>
      <c r="H21" s="20" t="s">
        <v>62</v>
      </c>
      <c r="I21" s="45">
        <v>5</v>
      </c>
      <c r="J21" s="132">
        <f>SUM(P21)</f>
        <v>194880</v>
      </c>
      <c r="K21" s="140" t="s">
        <v>13</v>
      </c>
      <c r="L21" s="134" t="s">
        <v>13</v>
      </c>
      <c r="M21" s="135">
        <f>SUM(J21:L21)</f>
        <v>194880</v>
      </c>
      <c r="N21" s="19"/>
      <c r="O21" s="76">
        <v>16240</v>
      </c>
      <c r="P21" s="77">
        <f>SUM(O21*12)</f>
        <v>194880</v>
      </c>
      <c r="Q21" s="76"/>
      <c r="R21" s="85"/>
      <c r="S21" s="1"/>
      <c r="T21" s="1"/>
      <c r="U21" s="1"/>
      <c r="V21" s="1"/>
      <c r="W21" s="1"/>
      <c r="X21" s="1"/>
      <c r="Y21" s="1"/>
    </row>
    <row r="22" spans="1:25" ht="20.25">
      <c r="A22" s="83"/>
      <c r="B22" s="22"/>
      <c r="C22" s="40"/>
      <c r="D22" s="40"/>
      <c r="E22" s="26"/>
      <c r="F22" s="40"/>
      <c r="G22" s="40"/>
      <c r="H22" s="22"/>
      <c r="I22" s="27"/>
      <c r="J22" s="22"/>
      <c r="K22" s="26"/>
      <c r="L22" s="40"/>
      <c r="M22" s="23"/>
      <c r="N22" s="19"/>
      <c r="O22" s="145"/>
      <c r="P22" s="144"/>
      <c r="Q22" s="145"/>
      <c r="R22" s="144"/>
      <c r="S22" s="1"/>
      <c r="T22" s="1"/>
      <c r="U22" s="1"/>
      <c r="V22" s="1"/>
      <c r="W22" s="1"/>
      <c r="X22" s="1"/>
      <c r="Y22" s="1"/>
    </row>
    <row r="23" spans="1:25" ht="20.25">
      <c r="A23" s="80">
        <v>8</v>
      </c>
      <c r="B23" s="21"/>
      <c r="C23" s="119" t="s">
        <v>126</v>
      </c>
      <c r="D23" s="39" t="s">
        <v>223</v>
      </c>
      <c r="E23" s="81" t="s">
        <v>63</v>
      </c>
      <c r="F23" s="39">
        <v>6</v>
      </c>
      <c r="G23" s="39" t="s">
        <v>223</v>
      </c>
      <c r="H23" s="21" t="s">
        <v>63</v>
      </c>
      <c r="I23" s="47">
        <v>6</v>
      </c>
      <c r="J23" s="136">
        <f>SUM(P23)</f>
        <v>230400</v>
      </c>
      <c r="K23" s="137" t="s">
        <v>13</v>
      </c>
      <c r="L23" s="138" t="s">
        <v>13</v>
      </c>
      <c r="M23" s="139">
        <f>SUM(J23:L23)</f>
        <v>230400</v>
      </c>
      <c r="N23" s="19"/>
      <c r="O23" s="252">
        <v>19200</v>
      </c>
      <c r="P23" s="253">
        <f>SUM(O23*12)</f>
        <v>230400</v>
      </c>
      <c r="Q23" s="252"/>
      <c r="R23" s="255"/>
      <c r="S23" s="1"/>
      <c r="T23" s="1"/>
      <c r="U23" s="1"/>
      <c r="V23" s="1"/>
      <c r="W23" s="1"/>
      <c r="X23" s="1"/>
      <c r="Y23" s="1"/>
    </row>
    <row r="24" spans="1:25" ht="20.25">
      <c r="A24" s="83"/>
      <c r="B24" s="22"/>
      <c r="C24" s="40"/>
      <c r="D24" s="40"/>
      <c r="E24" s="26"/>
      <c r="F24" s="40"/>
      <c r="G24" s="40"/>
      <c r="H24" s="22"/>
      <c r="I24" s="27"/>
      <c r="J24" s="22"/>
      <c r="K24" s="26"/>
      <c r="L24" s="40"/>
      <c r="M24" s="23"/>
      <c r="N24" s="19"/>
      <c r="O24" s="256"/>
      <c r="P24" s="254"/>
      <c r="Q24" s="256"/>
      <c r="R24" s="254"/>
      <c r="S24" s="1"/>
      <c r="T24" s="1"/>
      <c r="U24" s="1"/>
      <c r="V24" s="1"/>
      <c r="W24" s="1"/>
      <c r="X24" s="1"/>
      <c r="Y24" s="1"/>
    </row>
    <row r="25" spans="1:25" ht="20.25">
      <c r="A25" s="79">
        <v>9</v>
      </c>
      <c r="B25" s="20"/>
      <c r="C25" s="110" t="s">
        <v>135</v>
      </c>
      <c r="D25" s="38" t="s">
        <v>13</v>
      </c>
      <c r="E25" s="25" t="s">
        <v>133</v>
      </c>
      <c r="F25" s="38" t="s">
        <v>13</v>
      </c>
      <c r="G25" s="38" t="s">
        <v>13</v>
      </c>
      <c r="H25" s="25" t="s">
        <v>133</v>
      </c>
      <c r="I25" s="38" t="s">
        <v>13</v>
      </c>
      <c r="J25" s="136">
        <f>SUM(P25)</f>
        <v>138000</v>
      </c>
      <c r="K25" s="137" t="s">
        <v>13</v>
      </c>
      <c r="L25" s="138" t="s">
        <v>13</v>
      </c>
      <c r="M25" s="139">
        <f>SUM(J25:L25)</f>
        <v>138000</v>
      </c>
      <c r="N25" s="19"/>
      <c r="O25" s="257">
        <v>11500</v>
      </c>
      <c r="P25" s="77">
        <f>SUM(O25*12)</f>
        <v>138000</v>
      </c>
      <c r="Q25" s="30"/>
      <c r="R25" s="30"/>
      <c r="S25" s="1"/>
      <c r="T25" s="1"/>
      <c r="U25" s="1"/>
      <c r="V25" s="1"/>
      <c r="W25" s="1"/>
      <c r="X25" s="1"/>
      <c r="Y25" s="1"/>
    </row>
    <row r="26" spans="1:25" ht="20.25">
      <c r="A26" s="83"/>
      <c r="B26" s="22"/>
      <c r="C26" s="108"/>
      <c r="D26" s="40"/>
      <c r="E26" s="26" t="s">
        <v>134</v>
      </c>
      <c r="F26" s="40"/>
      <c r="G26" s="40"/>
      <c r="H26" s="26" t="s">
        <v>134</v>
      </c>
      <c r="I26" s="40"/>
      <c r="J26" s="22"/>
      <c r="K26" s="26"/>
      <c r="L26" s="22"/>
      <c r="M26" s="23"/>
      <c r="N26" s="19"/>
      <c r="O26" s="49"/>
      <c r="P26" s="49"/>
      <c r="Q26" s="49"/>
      <c r="R26" s="49"/>
      <c r="S26" s="1"/>
      <c r="T26" s="1"/>
      <c r="U26" s="1"/>
      <c r="V26" s="1"/>
      <c r="W26" s="1"/>
      <c r="X26" s="1"/>
      <c r="Y26" s="1"/>
    </row>
    <row r="27" spans="1:25" ht="20.25">
      <c r="A27" s="75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"/>
      <c r="T27" s="1"/>
      <c r="U27" s="1"/>
      <c r="V27" s="1"/>
      <c r="W27" s="1"/>
      <c r="X27" s="1"/>
      <c r="Y27" s="1"/>
    </row>
    <row r="28" spans="1:25" ht="20.25">
      <c r="A28" s="7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"/>
      <c r="T28" s="1"/>
      <c r="U28" s="1"/>
      <c r="V28" s="1"/>
      <c r="W28" s="1"/>
      <c r="X28" s="1"/>
      <c r="Y28" s="1"/>
    </row>
    <row r="29" spans="1:25" ht="20.25">
      <c r="A29" s="182" t="s">
        <v>41</v>
      </c>
      <c r="B29" s="182" t="s">
        <v>110</v>
      </c>
      <c r="C29" s="38" t="s">
        <v>111</v>
      </c>
      <c r="D29" s="204" t="s">
        <v>113</v>
      </c>
      <c r="E29" s="235"/>
      <c r="F29" s="206"/>
      <c r="G29" s="204" t="s">
        <v>114</v>
      </c>
      <c r="H29" s="235"/>
      <c r="I29" s="206"/>
      <c r="J29" s="198" t="s">
        <v>72</v>
      </c>
      <c r="K29" s="199"/>
      <c r="L29" s="197"/>
      <c r="M29" s="182" t="s">
        <v>6</v>
      </c>
      <c r="N29" s="19"/>
      <c r="O29" s="198" t="s">
        <v>129</v>
      </c>
      <c r="P29" s="199"/>
      <c r="Q29" s="199"/>
      <c r="R29" s="197"/>
      <c r="S29" s="1"/>
      <c r="T29" s="1"/>
      <c r="U29" s="1"/>
      <c r="V29" s="1"/>
      <c r="W29" s="1"/>
      <c r="X29" s="1"/>
      <c r="Y29" s="1"/>
    </row>
    <row r="30" spans="1:25" ht="20.25">
      <c r="A30" s="183"/>
      <c r="B30" s="183"/>
      <c r="C30" s="39" t="s">
        <v>112</v>
      </c>
      <c r="D30" s="205"/>
      <c r="E30" s="236"/>
      <c r="F30" s="209"/>
      <c r="G30" s="205"/>
      <c r="H30" s="236"/>
      <c r="I30" s="236"/>
      <c r="J30" s="182" t="s">
        <v>72</v>
      </c>
      <c r="K30" s="38" t="s">
        <v>116</v>
      </c>
      <c r="L30" s="38" t="s">
        <v>117</v>
      </c>
      <c r="M30" s="183"/>
      <c r="N30" s="19"/>
      <c r="O30" s="182" t="s">
        <v>72</v>
      </c>
      <c r="P30" s="38" t="s">
        <v>79</v>
      </c>
      <c r="Q30" s="38" t="s">
        <v>116</v>
      </c>
      <c r="R30" s="38" t="s">
        <v>79</v>
      </c>
      <c r="S30" s="1"/>
      <c r="T30" s="1"/>
      <c r="U30" s="1"/>
      <c r="V30" s="1"/>
      <c r="W30" s="1"/>
      <c r="X30" s="1"/>
      <c r="Y30" s="1"/>
    </row>
    <row r="31" spans="1:25" ht="20.25">
      <c r="A31" s="184"/>
      <c r="B31" s="184"/>
      <c r="C31" s="40"/>
      <c r="D31" s="28" t="s">
        <v>115</v>
      </c>
      <c r="E31" s="28" t="s">
        <v>44</v>
      </c>
      <c r="F31" s="28" t="s">
        <v>43</v>
      </c>
      <c r="G31" s="28" t="s">
        <v>115</v>
      </c>
      <c r="H31" s="28" t="s">
        <v>44</v>
      </c>
      <c r="I31" s="28" t="s">
        <v>43</v>
      </c>
      <c r="J31" s="184"/>
      <c r="K31" s="40" t="s">
        <v>44</v>
      </c>
      <c r="L31" s="40" t="s">
        <v>118</v>
      </c>
      <c r="M31" s="184"/>
      <c r="N31" s="19"/>
      <c r="O31" s="184"/>
      <c r="P31" s="40" t="s">
        <v>128</v>
      </c>
      <c r="Q31" s="40" t="s">
        <v>44</v>
      </c>
      <c r="R31" s="40" t="s">
        <v>128</v>
      </c>
      <c r="S31" s="1"/>
      <c r="T31" s="1"/>
      <c r="U31" s="1"/>
      <c r="V31" s="1"/>
      <c r="W31" s="1"/>
      <c r="X31" s="1"/>
      <c r="Y31" s="1"/>
    </row>
    <row r="32" spans="1:25" ht="20.25">
      <c r="A32" s="80">
        <v>10</v>
      </c>
      <c r="B32" s="21"/>
      <c r="C32" s="47" t="s">
        <v>143</v>
      </c>
      <c r="D32" s="39" t="s">
        <v>13</v>
      </c>
      <c r="E32" s="81" t="s">
        <v>23</v>
      </c>
      <c r="F32" s="39" t="s">
        <v>13</v>
      </c>
      <c r="G32" s="39" t="s">
        <v>13</v>
      </c>
      <c r="H32" s="81" t="s">
        <v>23</v>
      </c>
      <c r="I32" s="39" t="s">
        <v>13</v>
      </c>
      <c r="J32" s="136">
        <f>SUM(P32)</f>
        <v>112800</v>
      </c>
      <c r="K32" s="137" t="s">
        <v>13</v>
      </c>
      <c r="L32" s="138" t="s">
        <v>13</v>
      </c>
      <c r="M32" s="139">
        <f>SUM(J32:L32)</f>
        <v>112800</v>
      </c>
      <c r="N32" s="19"/>
      <c r="O32" s="76">
        <v>9400</v>
      </c>
      <c r="P32" s="77">
        <f>SUM(O32*12)</f>
        <v>112800</v>
      </c>
      <c r="Q32" s="76"/>
      <c r="R32" s="85"/>
      <c r="S32" s="1"/>
      <c r="T32" s="1"/>
      <c r="U32" s="1"/>
      <c r="V32" s="1"/>
      <c r="W32" s="1"/>
      <c r="X32" s="1"/>
      <c r="Y32" s="1"/>
    </row>
    <row r="33" spans="1:25" ht="20.25">
      <c r="A33" s="80"/>
      <c r="B33" s="21"/>
      <c r="C33" s="47"/>
      <c r="D33" s="39"/>
      <c r="E33" s="81"/>
      <c r="F33" s="39"/>
      <c r="G33" s="81"/>
      <c r="H33" s="21"/>
      <c r="I33" s="47"/>
      <c r="J33" s="150"/>
      <c r="K33" s="155"/>
      <c r="L33" s="152"/>
      <c r="M33" s="153"/>
      <c r="N33" s="19"/>
      <c r="O33" s="144"/>
      <c r="P33" s="144"/>
      <c r="Q33" s="144"/>
      <c r="R33" s="144"/>
      <c r="S33" s="1"/>
      <c r="T33" s="1"/>
      <c r="U33" s="1"/>
      <c r="V33" s="1"/>
      <c r="W33" s="1"/>
      <c r="X33" s="1"/>
      <c r="Y33" s="1"/>
    </row>
    <row r="34" spans="1:25" ht="20.25">
      <c r="A34" s="79">
        <v>11</v>
      </c>
      <c r="B34" s="20"/>
      <c r="C34" s="45" t="s">
        <v>217</v>
      </c>
      <c r="D34" s="38" t="s">
        <v>13</v>
      </c>
      <c r="E34" s="25" t="s">
        <v>24</v>
      </c>
      <c r="F34" s="38" t="s">
        <v>13</v>
      </c>
      <c r="G34" s="38" t="s">
        <v>13</v>
      </c>
      <c r="H34" s="25" t="s">
        <v>24</v>
      </c>
      <c r="I34" s="38" t="s">
        <v>13</v>
      </c>
      <c r="J34" s="132">
        <f>SUM(P34)</f>
        <v>108000</v>
      </c>
      <c r="K34" s="140" t="s">
        <v>13</v>
      </c>
      <c r="L34" s="134" t="s">
        <v>13</v>
      </c>
      <c r="M34" s="135">
        <f>SUM(J34:L34)</f>
        <v>108000</v>
      </c>
      <c r="N34" s="19"/>
      <c r="O34" s="76">
        <v>9000</v>
      </c>
      <c r="P34" s="77">
        <f>SUM(O34*12)</f>
        <v>108000</v>
      </c>
      <c r="Q34" s="76"/>
      <c r="R34" s="85"/>
      <c r="S34" s="1"/>
      <c r="T34" s="1"/>
      <c r="U34" s="1"/>
      <c r="V34" s="1"/>
      <c r="W34" s="1"/>
      <c r="X34" s="1"/>
      <c r="Y34" s="1"/>
    </row>
    <row r="35" spans="1:25" ht="20.25">
      <c r="A35" s="83"/>
      <c r="B35" s="22"/>
      <c r="C35" s="27"/>
      <c r="D35" s="40"/>
      <c r="E35" s="26"/>
      <c r="F35" s="40"/>
      <c r="G35" s="40"/>
      <c r="H35" s="26"/>
      <c r="I35" s="40"/>
      <c r="J35" s="146"/>
      <c r="K35" s="154"/>
      <c r="L35" s="148"/>
      <c r="M35" s="149"/>
      <c r="N35" s="19"/>
      <c r="O35" s="144"/>
      <c r="P35" s="144"/>
      <c r="Q35" s="144"/>
      <c r="R35" s="144"/>
      <c r="S35" s="1"/>
      <c r="T35" s="1"/>
      <c r="U35" s="1"/>
      <c r="V35" s="1"/>
      <c r="W35" s="1"/>
      <c r="X35" s="1"/>
      <c r="Y35" s="1"/>
    </row>
    <row r="36" spans="1:25" ht="20.25">
      <c r="A36" s="80">
        <v>12</v>
      </c>
      <c r="B36" s="39" t="s">
        <v>150</v>
      </c>
      <c r="C36" s="47" t="s">
        <v>13</v>
      </c>
      <c r="D36" s="39" t="s">
        <v>13</v>
      </c>
      <c r="E36" s="81" t="s">
        <v>25</v>
      </c>
      <c r="F36" s="39" t="s">
        <v>13</v>
      </c>
      <c r="G36" s="39" t="s">
        <v>13</v>
      </c>
      <c r="H36" s="81" t="s">
        <v>25</v>
      </c>
      <c r="I36" s="39" t="s">
        <v>13</v>
      </c>
      <c r="J36" s="136">
        <f>SUM(P36)</f>
        <v>108000</v>
      </c>
      <c r="K36" s="137" t="s">
        <v>13</v>
      </c>
      <c r="L36" s="138" t="s">
        <v>13</v>
      </c>
      <c r="M36" s="139">
        <f>SUM(J36:L36)</f>
        <v>108000</v>
      </c>
      <c r="N36" s="19"/>
      <c r="O36" s="252">
        <v>9000</v>
      </c>
      <c r="P36" s="253">
        <f>SUM(O36*12)</f>
        <v>108000</v>
      </c>
      <c r="Q36" s="252"/>
      <c r="R36" s="255"/>
      <c r="S36" s="1"/>
      <c r="T36" s="1"/>
      <c r="U36" s="1"/>
      <c r="V36" s="1"/>
      <c r="W36" s="1"/>
      <c r="X36" s="1"/>
      <c r="Y36" s="1"/>
    </row>
    <row r="37" spans="1:25" ht="20.25">
      <c r="A37" s="80"/>
      <c r="B37" s="21"/>
      <c r="C37" s="47"/>
      <c r="D37" s="39"/>
      <c r="E37" s="81"/>
      <c r="F37" s="39"/>
      <c r="G37" s="39"/>
      <c r="H37" s="81"/>
      <c r="I37" s="39"/>
      <c r="J37" s="150"/>
      <c r="K37" s="155"/>
      <c r="L37" s="152"/>
      <c r="M37" s="153"/>
      <c r="N37" s="19"/>
      <c r="O37" s="254"/>
      <c r="P37" s="254"/>
      <c r="Q37" s="254"/>
      <c r="R37" s="254"/>
      <c r="S37" s="1"/>
      <c r="T37" s="1"/>
      <c r="U37" s="1"/>
      <c r="V37" s="1"/>
      <c r="W37" s="1"/>
      <c r="X37" s="1"/>
      <c r="Y37" s="1"/>
    </row>
    <row r="38" spans="1:25" ht="20.25">
      <c r="A38" s="79">
        <v>13</v>
      </c>
      <c r="B38" s="20"/>
      <c r="C38" s="45" t="s">
        <v>218</v>
      </c>
      <c r="D38" s="38" t="s">
        <v>13</v>
      </c>
      <c r="E38" s="25" t="s">
        <v>26</v>
      </c>
      <c r="F38" s="38" t="s">
        <v>13</v>
      </c>
      <c r="G38" s="38" t="s">
        <v>13</v>
      </c>
      <c r="H38" s="25" t="s">
        <v>26</v>
      </c>
      <c r="I38" s="38" t="s">
        <v>13</v>
      </c>
      <c r="J38" s="132">
        <f>SUM(P38)</f>
        <v>108000</v>
      </c>
      <c r="K38" s="140" t="s">
        <v>13</v>
      </c>
      <c r="L38" s="134" t="s">
        <v>13</v>
      </c>
      <c r="M38" s="135">
        <f>SUM(J38:L38)</f>
        <v>108000</v>
      </c>
      <c r="N38" s="19"/>
      <c r="O38" s="76">
        <v>9000</v>
      </c>
      <c r="P38" s="77">
        <f>SUM(O38*12)</f>
        <v>108000</v>
      </c>
      <c r="Q38" s="76"/>
      <c r="R38" s="85"/>
      <c r="S38" s="1"/>
      <c r="T38" s="1"/>
      <c r="U38" s="1"/>
      <c r="V38" s="1"/>
      <c r="W38" s="1"/>
      <c r="X38" s="1"/>
      <c r="Y38" s="1"/>
    </row>
    <row r="39" spans="1:25" ht="20.25">
      <c r="A39" s="83"/>
      <c r="B39" s="22"/>
      <c r="C39" s="27"/>
      <c r="D39" s="40"/>
      <c r="E39" s="26"/>
      <c r="F39" s="40"/>
      <c r="G39" s="40"/>
      <c r="H39" s="26"/>
      <c r="I39" s="40"/>
      <c r="J39" s="146"/>
      <c r="K39" s="154"/>
      <c r="L39" s="148"/>
      <c r="M39" s="149"/>
      <c r="N39" s="19"/>
      <c r="O39" s="144"/>
      <c r="P39" s="144"/>
      <c r="Q39" s="144"/>
      <c r="R39" s="144"/>
      <c r="S39" s="1"/>
      <c r="T39" s="1"/>
      <c r="U39" s="1"/>
      <c r="V39" s="1"/>
      <c r="W39" s="1"/>
      <c r="X39" s="1"/>
      <c r="Y39" s="1"/>
    </row>
    <row r="40" spans="1:25" ht="20.25">
      <c r="A40" s="79">
        <v>14</v>
      </c>
      <c r="B40" s="20"/>
      <c r="C40" s="45" t="s">
        <v>219</v>
      </c>
      <c r="D40" s="38" t="s">
        <v>13</v>
      </c>
      <c r="E40" s="25" t="s">
        <v>27</v>
      </c>
      <c r="F40" s="38" t="s">
        <v>13</v>
      </c>
      <c r="G40" s="38" t="s">
        <v>13</v>
      </c>
      <c r="H40" s="25" t="s">
        <v>27</v>
      </c>
      <c r="I40" s="38" t="s">
        <v>13</v>
      </c>
      <c r="J40" s="132">
        <f>SUM(P40)</f>
        <v>108000</v>
      </c>
      <c r="K40" s="140" t="s">
        <v>13</v>
      </c>
      <c r="L40" s="134" t="s">
        <v>13</v>
      </c>
      <c r="M40" s="135">
        <f>SUM(J40:L40)</f>
        <v>108000</v>
      </c>
      <c r="N40" s="19"/>
      <c r="O40" s="252">
        <v>9000</v>
      </c>
      <c r="P40" s="253">
        <f>SUM(O40*12)</f>
        <v>108000</v>
      </c>
      <c r="Q40" s="252"/>
      <c r="R40" s="255"/>
      <c r="S40" s="1"/>
      <c r="T40" s="1"/>
      <c r="U40" s="1"/>
      <c r="V40" s="1"/>
      <c r="W40" s="1"/>
      <c r="X40" s="1"/>
      <c r="Y40" s="1"/>
    </row>
    <row r="41" spans="1:25" ht="20.25">
      <c r="A41" s="83"/>
      <c r="B41" s="22"/>
      <c r="C41" s="27"/>
      <c r="D41" s="40"/>
      <c r="E41" s="26"/>
      <c r="F41" s="40"/>
      <c r="G41" s="40"/>
      <c r="H41" s="26"/>
      <c r="I41" s="40"/>
      <c r="J41" s="146"/>
      <c r="K41" s="154"/>
      <c r="L41" s="148"/>
      <c r="M41" s="149"/>
      <c r="N41" s="19"/>
      <c r="O41" s="144"/>
      <c r="P41" s="144"/>
      <c r="Q41" s="144"/>
      <c r="R41" s="144"/>
      <c r="S41" s="1"/>
      <c r="T41" s="1"/>
      <c r="U41" s="1"/>
      <c r="V41" s="1"/>
      <c r="W41" s="1"/>
      <c r="X41" s="1"/>
      <c r="Y41" s="1"/>
    </row>
    <row r="42" spans="1:25" ht="20.25">
      <c r="A42" s="7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43"/>
      <c r="P42" s="143"/>
      <c r="Q42" s="143"/>
      <c r="R42" s="143"/>
      <c r="S42" s="1"/>
      <c r="T42" s="1"/>
      <c r="U42" s="1"/>
      <c r="V42" s="1"/>
      <c r="W42" s="1"/>
      <c r="X42" s="1"/>
      <c r="Y42" s="1"/>
    </row>
    <row r="43" spans="1:25" ht="20.25">
      <c r="A43" s="1"/>
      <c r="B43" s="234" t="s">
        <v>64</v>
      </c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0.25">
      <c r="A45" s="182" t="s">
        <v>41</v>
      </c>
      <c r="B45" s="182" t="s">
        <v>110</v>
      </c>
      <c r="C45" s="38" t="s">
        <v>111</v>
      </c>
      <c r="D45" s="204" t="s">
        <v>113</v>
      </c>
      <c r="E45" s="235"/>
      <c r="F45" s="206"/>
      <c r="G45" s="204" t="s">
        <v>114</v>
      </c>
      <c r="H45" s="235"/>
      <c r="I45" s="206"/>
      <c r="J45" s="198" t="s">
        <v>72</v>
      </c>
      <c r="K45" s="199"/>
      <c r="L45" s="197"/>
      <c r="M45" s="182" t="s">
        <v>6</v>
      </c>
      <c r="N45" s="19"/>
      <c r="O45" s="198" t="s">
        <v>129</v>
      </c>
      <c r="P45" s="199"/>
      <c r="Q45" s="199"/>
      <c r="R45" s="197"/>
      <c r="S45" s="1"/>
      <c r="T45" s="1"/>
      <c r="U45" s="1"/>
      <c r="V45" s="1"/>
      <c r="W45" s="1"/>
      <c r="X45" s="1"/>
      <c r="Y45" s="1"/>
    </row>
    <row r="46" spans="1:25" ht="20.25">
      <c r="A46" s="183"/>
      <c r="B46" s="183"/>
      <c r="C46" s="39" t="s">
        <v>112</v>
      </c>
      <c r="D46" s="205"/>
      <c r="E46" s="236"/>
      <c r="F46" s="209"/>
      <c r="G46" s="205"/>
      <c r="H46" s="236"/>
      <c r="I46" s="236"/>
      <c r="J46" s="182" t="s">
        <v>72</v>
      </c>
      <c r="K46" s="38" t="s">
        <v>116</v>
      </c>
      <c r="L46" s="38" t="s">
        <v>117</v>
      </c>
      <c r="M46" s="183"/>
      <c r="N46" s="19"/>
      <c r="O46" s="182" t="s">
        <v>72</v>
      </c>
      <c r="P46" s="38" t="s">
        <v>79</v>
      </c>
      <c r="Q46" s="38" t="s">
        <v>116</v>
      </c>
      <c r="R46" s="38" t="s">
        <v>79</v>
      </c>
      <c r="S46" s="1"/>
      <c r="T46" s="1"/>
      <c r="U46" s="1"/>
      <c r="V46" s="1"/>
      <c r="W46" s="1"/>
      <c r="X46" s="1"/>
      <c r="Y46" s="1"/>
    </row>
    <row r="47" spans="1:25" ht="20.25">
      <c r="A47" s="184"/>
      <c r="B47" s="184"/>
      <c r="C47" s="40"/>
      <c r="D47" s="28" t="s">
        <v>115</v>
      </c>
      <c r="E47" s="28" t="s">
        <v>44</v>
      </c>
      <c r="F47" s="28" t="s">
        <v>43</v>
      </c>
      <c r="G47" s="28" t="s">
        <v>115</v>
      </c>
      <c r="H47" s="28" t="s">
        <v>44</v>
      </c>
      <c r="I47" s="28" t="s">
        <v>43</v>
      </c>
      <c r="J47" s="184"/>
      <c r="K47" s="40" t="s">
        <v>44</v>
      </c>
      <c r="L47" s="40" t="s">
        <v>118</v>
      </c>
      <c r="M47" s="184"/>
      <c r="N47" s="19"/>
      <c r="O47" s="184"/>
      <c r="P47" s="40" t="s">
        <v>128</v>
      </c>
      <c r="Q47" s="40" t="s">
        <v>44</v>
      </c>
      <c r="R47" s="40" t="s">
        <v>128</v>
      </c>
      <c r="S47" s="1"/>
      <c r="T47" s="1"/>
      <c r="U47" s="1"/>
      <c r="V47" s="1"/>
      <c r="W47" s="1"/>
      <c r="X47" s="1"/>
      <c r="Y47" s="1"/>
    </row>
    <row r="48" spans="1:25" ht="20.25">
      <c r="A48" s="79">
        <v>1</v>
      </c>
      <c r="B48" s="20"/>
      <c r="C48" s="45" t="s">
        <v>135</v>
      </c>
      <c r="D48" s="38" t="s">
        <v>224</v>
      </c>
      <c r="E48" s="25" t="s">
        <v>136</v>
      </c>
      <c r="F48" s="38">
        <v>6</v>
      </c>
      <c r="G48" s="119" t="s">
        <v>224</v>
      </c>
      <c r="H48" s="25" t="s">
        <v>136</v>
      </c>
      <c r="I48" s="119">
        <v>6</v>
      </c>
      <c r="J48" s="132">
        <f>SUM(P48)</f>
        <v>269880</v>
      </c>
      <c r="K48" s="141" t="s">
        <v>13</v>
      </c>
      <c r="L48" s="134" t="s">
        <v>13</v>
      </c>
      <c r="M48" s="135">
        <f>SUM(J48:L48)</f>
        <v>269880</v>
      </c>
      <c r="N48" s="19"/>
      <c r="O48" s="76">
        <v>22490</v>
      </c>
      <c r="P48" s="77">
        <f>SUM(O48*12)</f>
        <v>269880</v>
      </c>
      <c r="Q48" s="76"/>
      <c r="R48" s="85"/>
      <c r="S48" s="1"/>
      <c r="T48" s="1"/>
      <c r="U48" s="1"/>
      <c r="V48" s="1"/>
      <c r="W48" s="1"/>
      <c r="X48" s="1"/>
      <c r="Y48" s="1"/>
    </row>
    <row r="49" spans="1:25" ht="20.25">
      <c r="A49" s="83"/>
      <c r="B49" s="22"/>
      <c r="C49" s="27"/>
      <c r="D49" s="40"/>
      <c r="E49" s="26" t="s">
        <v>137</v>
      </c>
      <c r="F49" s="40"/>
      <c r="G49" s="40"/>
      <c r="H49" s="26" t="s">
        <v>137</v>
      </c>
      <c r="I49" s="40"/>
      <c r="J49" s="146"/>
      <c r="K49" s="147"/>
      <c r="L49" s="148"/>
      <c r="M49" s="149"/>
      <c r="N49" s="19"/>
      <c r="O49" s="144"/>
      <c r="P49" s="144"/>
      <c r="Q49" s="144"/>
      <c r="R49" s="144"/>
      <c r="S49" s="1"/>
      <c r="T49" s="1"/>
      <c r="U49" s="1"/>
      <c r="V49" s="1"/>
      <c r="W49" s="1"/>
      <c r="X49" s="1"/>
      <c r="Y49" s="1"/>
    </row>
    <row r="50" spans="1:25" ht="20.25">
      <c r="A50" s="80">
        <v>2</v>
      </c>
      <c r="B50" s="21"/>
      <c r="C50" s="47" t="s">
        <v>126</v>
      </c>
      <c r="D50" s="39" t="s">
        <v>225</v>
      </c>
      <c r="E50" s="81" t="s">
        <v>69</v>
      </c>
      <c r="F50" s="39">
        <v>5</v>
      </c>
      <c r="G50" s="39" t="s">
        <v>225</v>
      </c>
      <c r="H50" s="81" t="s">
        <v>69</v>
      </c>
      <c r="I50" s="39">
        <v>5</v>
      </c>
      <c r="J50" s="136">
        <f>SUM(P50)</f>
        <v>231600</v>
      </c>
      <c r="K50" s="142" t="s">
        <v>13</v>
      </c>
      <c r="L50" s="138" t="s">
        <v>13</v>
      </c>
      <c r="M50" s="139">
        <f>SUM(J50:L50)</f>
        <v>231600</v>
      </c>
      <c r="N50" s="19"/>
      <c r="O50" s="252">
        <v>19300</v>
      </c>
      <c r="P50" s="253">
        <f>SUM(O50*12)</f>
        <v>231600</v>
      </c>
      <c r="Q50" s="252"/>
      <c r="R50" s="255"/>
      <c r="S50" s="1"/>
      <c r="T50" s="1"/>
      <c r="U50" s="1"/>
      <c r="V50" s="1"/>
      <c r="W50" s="1"/>
      <c r="X50" s="1"/>
      <c r="Y50" s="1"/>
    </row>
    <row r="51" spans="1:25" ht="20.25">
      <c r="A51" s="80"/>
      <c r="B51" s="21"/>
      <c r="C51" s="47"/>
      <c r="D51" s="39"/>
      <c r="E51" s="81"/>
      <c r="F51" s="39"/>
      <c r="G51" s="39"/>
      <c r="H51" s="81"/>
      <c r="I51" s="39"/>
      <c r="J51" s="150"/>
      <c r="K51" s="151"/>
      <c r="L51" s="152"/>
      <c r="M51" s="153"/>
      <c r="N51" s="19"/>
      <c r="O51" s="254"/>
      <c r="P51" s="254"/>
      <c r="Q51" s="254"/>
      <c r="R51" s="254"/>
      <c r="S51" s="1"/>
      <c r="T51" s="1"/>
      <c r="U51" s="1"/>
      <c r="V51" s="1"/>
      <c r="W51" s="1"/>
      <c r="X51" s="1"/>
      <c r="Y51" s="1"/>
    </row>
    <row r="52" spans="1:25" ht="20.25">
      <c r="A52" s="79">
        <v>3</v>
      </c>
      <c r="B52" s="20"/>
      <c r="C52" s="45" t="s">
        <v>126</v>
      </c>
      <c r="D52" s="38" t="s">
        <v>226</v>
      </c>
      <c r="E52" s="25" t="s">
        <v>70</v>
      </c>
      <c r="F52" s="38">
        <v>5</v>
      </c>
      <c r="G52" s="119" t="s">
        <v>226</v>
      </c>
      <c r="H52" s="25" t="s">
        <v>70</v>
      </c>
      <c r="I52" s="119">
        <v>5</v>
      </c>
      <c r="J52" s="132">
        <f>SUM(P52)</f>
        <v>227400</v>
      </c>
      <c r="K52" s="141" t="s">
        <v>103</v>
      </c>
      <c r="L52" s="134" t="s">
        <v>13</v>
      </c>
      <c r="M52" s="135">
        <f>SUM(J52:L52)</f>
        <v>227400</v>
      </c>
      <c r="N52" s="19"/>
      <c r="O52" s="76">
        <v>18950</v>
      </c>
      <c r="P52" s="77">
        <f>SUM(O52*12)</f>
        <v>227400</v>
      </c>
      <c r="Q52" s="76"/>
      <c r="R52" s="85"/>
      <c r="S52" s="1"/>
      <c r="T52" s="1"/>
      <c r="U52" s="1"/>
      <c r="V52" s="1"/>
      <c r="W52" s="1"/>
      <c r="X52" s="1"/>
      <c r="Y52" s="1"/>
    </row>
    <row r="53" spans="1:25" ht="20.25">
      <c r="A53" s="83"/>
      <c r="B53" s="22"/>
      <c r="C53" s="27"/>
      <c r="D53" s="40"/>
      <c r="E53" s="26"/>
      <c r="F53" s="40"/>
      <c r="G53" s="40"/>
      <c r="H53" s="26"/>
      <c r="I53" s="40"/>
      <c r="J53" s="146"/>
      <c r="K53" s="154"/>
      <c r="L53" s="148"/>
      <c r="M53" s="149"/>
      <c r="N53" s="19"/>
      <c r="O53" s="144"/>
      <c r="P53" s="144"/>
      <c r="Q53" s="144"/>
      <c r="R53" s="144"/>
      <c r="S53" s="1"/>
      <c r="T53" s="1"/>
      <c r="U53" s="1"/>
      <c r="V53" s="1"/>
      <c r="W53" s="1"/>
      <c r="X53" s="1"/>
      <c r="Y53" s="1"/>
    </row>
    <row r="54" spans="1:25" ht="20.25">
      <c r="A54" s="80">
        <v>4</v>
      </c>
      <c r="B54" s="21"/>
      <c r="C54" s="47" t="s">
        <v>135</v>
      </c>
      <c r="D54" s="39" t="s">
        <v>227</v>
      </c>
      <c r="E54" s="81" t="s">
        <v>71</v>
      </c>
      <c r="F54" s="39">
        <v>4</v>
      </c>
      <c r="G54" s="39" t="s">
        <v>227</v>
      </c>
      <c r="H54" s="81" t="s">
        <v>71</v>
      </c>
      <c r="I54" s="39">
        <v>4</v>
      </c>
      <c r="J54" s="136">
        <f>SUM(P54)</f>
        <v>165120</v>
      </c>
      <c r="K54" s="137" t="s">
        <v>13</v>
      </c>
      <c r="L54" s="138" t="s">
        <v>13</v>
      </c>
      <c r="M54" s="139">
        <f>SUM(J54:L54)</f>
        <v>165120</v>
      </c>
      <c r="N54" s="19"/>
      <c r="O54" s="252">
        <v>13760</v>
      </c>
      <c r="P54" s="253">
        <f>SUM(O54*12)</f>
        <v>165120</v>
      </c>
      <c r="Q54" s="252"/>
      <c r="R54" s="255"/>
      <c r="S54" s="1"/>
      <c r="T54" s="1"/>
      <c r="U54" s="1"/>
      <c r="V54" s="1"/>
      <c r="W54" s="1"/>
      <c r="X54" s="1"/>
      <c r="Y54" s="1"/>
    </row>
    <row r="55" spans="1:25" ht="20.25">
      <c r="A55" s="80"/>
      <c r="B55" s="21"/>
      <c r="C55" s="47"/>
      <c r="D55" s="39"/>
      <c r="E55" s="81"/>
      <c r="F55" s="39"/>
      <c r="G55" s="39"/>
      <c r="H55" s="81"/>
      <c r="I55" s="39"/>
      <c r="J55" s="150"/>
      <c r="K55" s="155"/>
      <c r="L55" s="152"/>
      <c r="M55" s="153"/>
      <c r="N55" s="19"/>
      <c r="O55" s="78"/>
      <c r="P55" s="84"/>
      <c r="Q55" s="78"/>
      <c r="R55" s="84"/>
      <c r="S55" s="1"/>
      <c r="T55" s="1"/>
      <c r="U55" s="1"/>
      <c r="V55" s="1"/>
      <c r="W55" s="1"/>
      <c r="X55" s="1"/>
      <c r="Y55" s="1"/>
    </row>
    <row r="56" spans="1:25" ht="20.25">
      <c r="A56" s="79">
        <v>10</v>
      </c>
      <c r="B56" s="20"/>
      <c r="C56" s="45" t="s">
        <v>135</v>
      </c>
      <c r="D56" s="38" t="s">
        <v>13</v>
      </c>
      <c r="E56" s="25" t="s">
        <v>138</v>
      </c>
      <c r="F56" s="38" t="s">
        <v>13</v>
      </c>
      <c r="G56" s="44" t="s">
        <v>13</v>
      </c>
      <c r="H56" s="20" t="s">
        <v>138</v>
      </c>
      <c r="I56" s="46" t="s">
        <v>13</v>
      </c>
      <c r="J56" s="132">
        <f>SUM(P56)</f>
        <v>140760</v>
      </c>
      <c r="K56" s="140" t="s">
        <v>13</v>
      </c>
      <c r="L56" s="134" t="s">
        <v>13</v>
      </c>
      <c r="M56" s="135">
        <f>SUM(J56:L56)</f>
        <v>140760</v>
      </c>
      <c r="N56" s="19"/>
      <c r="O56" s="76">
        <v>11730</v>
      </c>
      <c r="P56" s="77">
        <f>SUM(O56*12)</f>
        <v>140760</v>
      </c>
      <c r="Q56" s="76"/>
      <c r="R56" s="85"/>
      <c r="S56" s="1"/>
      <c r="T56" s="1"/>
      <c r="U56" s="1"/>
      <c r="V56" s="1"/>
      <c r="W56" s="1"/>
      <c r="X56" s="1"/>
      <c r="Y56" s="1"/>
    </row>
    <row r="57" spans="1:25" ht="20.25">
      <c r="A57" s="83"/>
      <c r="B57" s="22"/>
      <c r="C57" s="27"/>
      <c r="D57" s="40"/>
      <c r="E57" s="26" t="s">
        <v>139</v>
      </c>
      <c r="F57" s="40"/>
      <c r="G57" s="26"/>
      <c r="H57" s="22" t="s">
        <v>139</v>
      </c>
      <c r="I57" s="27"/>
      <c r="J57" s="146"/>
      <c r="K57" s="154"/>
      <c r="L57" s="148"/>
      <c r="M57" s="149"/>
      <c r="N57" s="19"/>
      <c r="O57" s="254"/>
      <c r="P57" s="254"/>
      <c r="Q57" s="254"/>
      <c r="R57" s="254"/>
      <c r="S57" s="1"/>
      <c r="T57" s="1"/>
      <c r="U57" s="1"/>
      <c r="V57" s="1"/>
      <c r="W57" s="1"/>
      <c r="X57" s="1"/>
      <c r="Y57" s="1"/>
    </row>
    <row r="58" spans="1:25" ht="20.25">
      <c r="A58" s="79">
        <v>11</v>
      </c>
      <c r="B58" s="39" t="s">
        <v>150</v>
      </c>
      <c r="C58" s="45" t="s">
        <v>13</v>
      </c>
      <c r="D58" s="38" t="s">
        <v>13</v>
      </c>
      <c r="E58" s="25" t="s">
        <v>133</v>
      </c>
      <c r="F58" s="38" t="s">
        <v>13</v>
      </c>
      <c r="G58" s="38" t="s">
        <v>13</v>
      </c>
      <c r="H58" s="25" t="s">
        <v>133</v>
      </c>
      <c r="I58" s="38" t="s">
        <v>13</v>
      </c>
      <c r="J58" s="132">
        <f>SUM(P58)</f>
        <v>138000</v>
      </c>
      <c r="K58" s="140" t="s">
        <v>13</v>
      </c>
      <c r="L58" s="134" t="s">
        <v>13</v>
      </c>
      <c r="M58" s="135">
        <f>SUM(J58:L58)</f>
        <v>138000</v>
      </c>
      <c r="N58" s="19"/>
      <c r="O58" s="76">
        <v>11500</v>
      </c>
      <c r="P58" s="77">
        <f>SUM(O58*12)</f>
        <v>138000</v>
      </c>
      <c r="Q58" s="76"/>
      <c r="R58" s="85"/>
      <c r="S58" s="1"/>
      <c r="T58" s="1"/>
      <c r="U58" s="1"/>
      <c r="V58" s="1"/>
      <c r="W58" s="1"/>
      <c r="X58" s="1"/>
      <c r="Y58" s="1"/>
    </row>
    <row r="59" spans="1:25" ht="20.25">
      <c r="A59" s="83"/>
      <c r="B59" s="22"/>
      <c r="C59" s="27"/>
      <c r="D59" s="40"/>
      <c r="E59" s="26" t="s">
        <v>140</v>
      </c>
      <c r="F59" s="40"/>
      <c r="G59" s="40"/>
      <c r="H59" s="26" t="s">
        <v>140</v>
      </c>
      <c r="I59" s="40"/>
      <c r="J59" s="146"/>
      <c r="K59" s="154"/>
      <c r="L59" s="148"/>
      <c r="M59" s="149"/>
      <c r="N59" s="19"/>
      <c r="O59" s="145"/>
      <c r="P59" s="144"/>
      <c r="Q59" s="145"/>
      <c r="R59" s="144"/>
      <c r="S59" s="1"/>
      <c r="T59" s="1"/>
      <c r="U59" s="1"/>
      <c r="V59" s="1"/>
      <c r="W59" s="1"/>
      <c r="X59" s="1"/>
      <c r="Y59" s="1"/>
    </row>
    <row r="60" spans="1:25" ht="2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0.25">
      <c r="A61" s="1"/>
      <c r="B61" s="234" t="s">
        <v>141</v>
      </c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0.25">
      <c r="A63" s="182" t="s">
        <v>41</v>
      </c>
      <c r="B63" s="182" t="s">
        <v>110</v>
      </c>
      <c r="C63" s="38" t="s">
        <v>111</v>
      </c>
      <c r="D63" s="204" t="s">
        <v>113</v>
      </c>
      <c r="E63" s="235"/>
      <c r="F63" s="206"/>
      <c r="G63" s="204" t="s">
        <v>114</v>
      </c>
      <c r="H63" s="235"/>
      <c r="I63" s="206"/>
      <c r="J63" s="198" t="s">
        <v>72</v>
      </c>
      <c r="K63" s="199"/>
      <c r="L63" s="197"/>
      <c r="M63" s="182" t="s">
        <v>6</v>
      </c>
      <c r="N63" s="19"/>
      <c r="O63" s="198" t="s">
        <v>129</v>
      </c>
      <c r="P63" s="199"/>
      <c r="Q63" s="199"/>
      <c r="R63" s="197"/>
      <c r="S63" s="1"/>
      <c r="T63" s="1"/>
      <c r="U63" s="1"/>
      <c r="V63" s="1"/>
      <c r="W63" s="1"/>
      <c r="X63" s="1"/>
      <c r="Y63" s="1"/>
    </row>
    <row r="64" spans="1:25" ht="20.25">
      <c r="A64" s="183"/>
      <c r="B64" s="183"/>
      <c r="C64" s="39" t="s">
        <v>112</v>
      </c>
      <c r="D64" s="205"/>
      <c r="E64" s="236"/>
      <c r="F64" s="209"/>
      <c r="G64" s="205"/>
      <c r="H64" s="236"/>
      <c r="I64" s="236"/>
      <c r="J64" s="182" t="s">
        <v>72</v>
      </c>
      <c r="K64" s="38" t="s">
        <v>116</v>
      </c>
      <c r="L64" s="38" t="s">
        <v>117</v>
      </c>
      <c r="M64" s="183"/>
      <c r="N64" s="19"/>
      <c r="O64" s="182" t="s">
        <v>72</v>
      </c>
      <c r="P64" s="38" t="s">
        <v>79</v>
      </c>
      <c r="Q64" s="38" t="s">
        <v>116</v>
      </c>
      <c r="R64" s="38" t="s">
        <v>79</v>
      </c>
      <c r="S64" s="1"/>
      <c r="T64" s="1"/>
      <c r="U64" s="1"/>
      <c r="V64" s="1"/>
      <c r="W64" s="1"/>
      <c r="X64" s="1"/>
      <c r="Y64" s="1"/>
    </row>
    <row r="65" spans="1:25" ht="20.25">
      <c r="A65" s="184"/>
      <c r="B65" s="184"/>
      <c r="C65" s="40"/>
      <c r="D65" s="28" t="s">
        <v>115</v>
      </c>
      <c r="E65" s="28" t="s">
        <v>44</v>
      </c>
      <c r="F65" s="28" t="s">
        <v>43</v>
      </c>
      <c r="G65" s="28" t="s">
        <v>115</v>
      </c>
      <c r="H65" s="28" t="s">
        <v>44</v>
      </c>
      <c r="I65" s="28" t="s">
        <v>43</v>
      </c>
      <c r="J65" s="184"/>
      <c r="K65" s="40" t="s">
        <v>44</v>
      </c>
      <c r="L65" s="40" t="s">
        <v>118</v>
      </c>
      <c r="M65" s="184"/>
      <c r="N65" s="19"/>
      <c r="O65" s="184"/>
      <c r="P65" s="40" t="s">
        <v>128</v>
      </c>
      <c r="Q65" s="40" t="s">
        <v>44</v>
      </c>
      <c r="R65" s="40" t="s">
        <v>128</v>
      </c>
      <c r="S65" s="1"/>
      <c r="T65" s="1"/>
      <c r="U65" s="1"/>
      <c r="V65" s="1"/>
      <c r="W65" s="1"/>
      <c r="X65" s="1"/>
      <c r="Y65" s="1"/>
    </row>
    <row r="66" spans="1:25" ht="20.25">
      <c r="A66" s="79">
        <v>1</v>
      </c>
      <c r="B66" s="20"/>
      <c r="C66" s="45" t="s">
        <v>126</v>
      </c>
      <c r="D66" s="38" t="s">
        <v>228</v>
      </c>
      <c r="E66" s="25" t="s">
        <v>142</v>
      </c>
      <c r="F66" s="38">
        <v>7</v>
      </c>
      <c r="G66" s="119" t="s">
        <v>228</v>
      </c>
      <c r="H66" s="25" t="s">
        <v>142</v>
      </c>
      <c r="I66" s="119">
        <v>7</v>
      </c>
      <c r="J66" s="132">
        <f>SUM(P66)</f>
        <v>276960</v>
      </c>
      <c r="K66" s="133">
        <f>SUM(R66)</f>
        <v>42000</v>
      </c>
      <c r="L66" s="134" t="s">
        <v>13</v>
      </c>
      <c r="M66" s="135">
        <f>SUM(J66:L66)</f>
        <v>318960</v>
      </c>
      <c r="N66" s="19"/>
      <c r="O66" s="76">
        <v>23080</v>
      </c>
      <c r="P66" s="77">
        <f>SUM(O66*12)</f>
        <v>276960</v>
      </c>
      <c r="Q66" s="76">
        <v>3500</v>
      </c>
      <c r="R66" s="77">
        <f>SUM(Q66*12)</f>
        <v>42000</v>
      </c>
      <c r="S66" s="1"/>
      <c r="T66" s="1"/>
      <c r="U66" s="1"/>
      <c r="V66" s="1"/>
      <c r="W66" s="1"/>
      <c r="X66" s="1"/>
      <c r="Y66" s="1"/>
    </row>
    <row r="67" spans="1:25" ht="20.25">
      <c r="A67" s="83"/>
      <c r="B67" s="22"/>
      <c r="C67" s="27"/>
      <c r="D67" s="40"/>
      <c r="E67" s="26" t="s">
        <v>216</v>
      </c>
      <c r="F67" s="40"/>
      <c r="G67" s="40"/>
      <c r="H67" s="26" t="s">
        <v>216</v>
      </c>
      <c r="I67" s="40"/>
      <c r="J67" s="146"/>
      <c r="K67" s="154"/>
      <c r="L67" s="148"/>
      <c r="M67" s="149"/>
      <c r="N67" s="19"/>
      <c r="O67" s="144"/>
      <c r="P67" s="144"/>
      <c r="Q67" s="144"/>
      <c r="R67" s="144"/>
      <c r="S67" s="1"/>
      <c r="T67" s="1"/>
      <c r="U67" s="1"/>
      <c r="V67" s="1"/>
      <c r="W67" s="1"/>
      <c r="X67" s="1"/>
      <c r="Y67" s="1"/>
    </row>
    <row r="68" spans="1:25" ht="20.25">
      <c r="A68" s="80">
        <v>4</v>
      </c>
      <c r="B68" s="21"/>
      <c r="C68" s="47" t="s">
        <v>135</v>
      </c>
      <c r="D68" s="39" t="s">
        <v>229</v>
      </c>
      <c r="E68" s="81" t="s">
        <v>66</v>
      </c>
      <c r="F68" s="39">
        <v>5</v>
      </c>
      <c r="G68" s="39" t="s">
        <v>229</v>
      </c>
      <c r="H68" s="81" t="s">
        <v>66</v>
      </c>
      <c r="I68" s="39">
        <v>5</v>
      </c>
      <c r="J68" s="136">
        <f>SUM(P68)</f>
        <v>183480</v>
      </c>
      <c r="K68" s="137" t="s">
        <v>13</v>
      </c>
      <c r="L68" s="138" t="s">
        <v>13</v>
      </c>
      <c r="M68" s="139">
        <f>SUM(J68:L68)</f>
        <v>183480</v>
      </c>
      <c r="N68" s="19"/>
      <c r="O68" s="252">
        <v>15290</v>
      </c>
      <c r="P68" s="253">
        <f>SUM(O68*12)</f>
        <v>183480</v>
      </c>
      <c r="Q68" s="252"/>
      <c r="R68" s="255"/>
      <c r="S68" s="1"/>
      <c r="T68" s="1"/>
      <c r="U68" s="1"/>
      <c r="V68" s="1"/>
      <c r="W68" s="1"/>
      <c r="X68" s="1"/>
      <c r="Y68" s="1"/>
    </row>
    <row r="69" spans="1:25" ht="20.25">
      <c r="A69" s="80"/>
      <c r="B69" s="21"/>
      <c r="C69" s="47"/>
      <c r="D69" s="39"/>
      <c r="E69" s="81"/>
      <c r="F69" s="39"/>
      <c r="G69" s="39"/>
      <c r="H69" s="81"/>
      <c r="I69" s="39"/>
      <c r="J69" s="150"/>
      <c r="K69" s="155"/>
      <c r="L69" s="152"/>
      <c r="M69" s="153"/>
      <c r="N69" s="19"/>
      <c r="O69" s="256"/>
      <c r="P69" s="254"/>
      <c r="Q69" s="256"/>
      <c r="R69" s="254"/>
      <c r="S69" s="1"/>
      <c r="T69" s="1"/>
      <c r="U69" s="1"/>
      <c r="V69" s="1"/>
      <c r="W69" s="1"/>
      <c r="X69" s="1"/>
      <c r="Y69" s="1"/>
    </row>
    <row r="70" spans="1:25" ht="20.25">
      <c r="A70" s="79">
        <v>10</v>
      </c>
      <c r="B70" s="20"/>
      <c r="C70" s="45" t="s">
        <v>143</v>
      </c>
      <c r="D70" s="38" t="s">
        <v>13</v>
      </c>
      <c r="E70" s="25" t="s">
        <v>36</v>
      </c>
      <c r="F70" s="38" t="s">
        <v>13</v>
      </c>
      <c r="G70" s="44" t="s">
        <v>13</v>
      </c>
      <c r="H70" s="20" t="s">
        <v>36</v>
      </c>
      <c r="I70" s="46" t="s">
        <v>13</v>
      </c>
      <c r="J70" s="132">
        <f>SUM(P70)</f>
        <v>133320</v>
      </c>
      <c r="K70" s="140" t="s">
        <v>13</v>
      </c>
      <c r="L70" s="134" t="s">
        <v>13</v>
      </c>
      <c r="M70" s="135">
        <f>SUM(J70:L70)</f>
        <v>133320</v>
      </c>
      <c r="N70" s="19"/>
      <c r="O70" s="76">
        <v>11110</v>
      </c>
      <c r="P70" s="77">
        <f>SUM(O70*12)</f>
        <v>133320</v>
      </c>
      <c r="Q70" s="76"/>
      <c r="R70" s="85"/>
      <c r="S70" s="1"/>
      <c r="T70" s="1"/>
      <c r="U70" s="1"/>
      <c r="V70" s="1"/>
      <c r="W70" s="1"/>
      <c r="X70" s="1"/>
      <c r="Y70" s="1"/>
    </row>
    <row r="71" spans="1:25" ht="20.25">
      <c r="A71" s="83"/>
      <c r="B71" s="22"/>
      <c r="C71" s="27"/>
      <c r="D71" s="40"/>
      <c r="E71" s="26"/>
      <c r="F71" s="40"/>
      <c r="G71" s="26"/>
      <c r="H71" s="22"/>
      <c r="I71" s="27"/>
      <c r="J71" s="146"/>
      <c r="K71" s="154"/>
      <c r="L71" s="148"/>
      <c r="M71" s="149"/>
      <c r="N71" s="19"/>
      <c r="O71" s="144"/>
      <c r="P71" s="144"/>
      <c r="Q71" s="144"/>
      <c r="R71" s="144"/>
      <c r="S71" s="1"/>
      <c r="T71" s="1"/>
      <c r="U71" s="1"/>
      <c r="V71" s="1"/>
      <c r="W71" s="1"/>
      <c r="X71" s="1"/>
      <c r="Y71" s="1"/>
    </row>
    <row r="72" spans="1:25" ht="20.25">
      <c r="A72" s="79">
        <v>11</v>
      </c>
      <c r="B72" s="20"/>
      <c r="C72" s="45" t="s">
        <v>143</v>
      </c>
      <c r="D72" s="38" t="s">
        <v>13</v>
      </c>
      <c r="E72" s="25" t="s">
        <v>37</v>
      </c>
      <c r="F72" s="38" t="s">
        <v>13</v>
      </c>
      <c r="G72" s="38" t="s">
        <v>13</v>
      </c>
      <c r="H72" s="25" t="s">
        <v>37</v>
      </c>
      <c r="I72" s="38" t="s">
        <v>13</v>
      </c>
      <c r="J72" s="132">
        <f>SUM(P72)</f>
        <v>112800</v>
      </c>
      <c r="K72" s="140" t="s">
        <v>13</v>
      </c>
      <c r="L72" s="134" t="s">
        <v>13</v>
      </c>
      <c r="M72" s="135">
        <f>SUM(J72:L72)</f>
        <v>112800</v>
      </c>
      <c r="N72" s="19"/>
      <c r="O72" s="252">
        <v>9400</v>
      </c>
      <c r="P72" s="253">
        <f>SUM(O72*12)</f>
        <v>112800</v>
      </c>
      <c r="Q72" s="252"/>
      <c r="R72" s="255"/>
      <c r="S72" s="1"/>
      <c r="T72" s="1"/>
      <c r="U72" s="1"/>
      <c r="V72" s="1"/>
      <c r="W72" s="1"/>
      <c r="X72" s="1"/>
      <c r="Y72" s="1"/>
    </row>
    <row r="73" spans="1:25" ht="20.25">
      <c r="A73" s="83"/>
      <c r="B73" s="22"/>
      <c r="C73" s="27"/>
      <c r="D73" s="40"/>
      <c r="E73" s="26"/>
      <c r="F73" s="40"/>
      <c r="G73" s="40"/>
      <c r="H73" s="26"/>
      <c r="I73" s="40"/>
      <c r="J73" s="146"/>
      <c r="K73" s="154"/>
      <c r="L73" s="148"/>
      <c r="M73" s="149"/>
      <c r="N73" s="19"/>
      <c r="O73" s="145"/>
      <c r="P73" s="144"/>
      <c r="Q73" s="145"/>
      <c r="R73" s="144"/>
      <c r="S73" s="1"/>
      <c r="T73" s="1"/>
      <c r="U73" s="1"/>
      <c r="V73" s="1"/>
      <c r="W73" s="1"/>
      <c r="X73" s="1"/>
      <c r="Y73" s="1"/>
    </row>
    <row r="74" spans="1:25" ht="2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</sheetData>
  <mergeCells count="40">
    <mergeCell ref="A6:A8"/>
    <mergeCell ref="B6:B8"/>
    <mergeCell ref="M6:M8"/>
    <mergeCell ref="D6:F7"/>
    <mergeCell ref="G6:I7"/>
    <mergeCell ref="J7:J8"/>
    <mergeCell ref="O29:R29"/>
    <mergeCell ref="J6:L6"/>
    <mergeCell ref="O30:O31"/>
    <mergeCell ref="O7:O8"/>
    <mergeCell ref="O6:R6"/>
    <mergeCell ref="A2:M2"/>
    <mergeCell ref="B4:M4"/>
    <mergeCell ref="B43:M43"/>
    <mergeCell ref="A45:A47"/>
    <mergeCell ref="B45:B47"/>
    <mergeCell ref="D45:F46"/>
    <mergeCell ref="G45:I46"/>
    <mergeCell ref="J45:L45"/>
    <mergeCell ref="M45:M47"/>
    <mergeCell ref="A29:A31"/>
    <mergeCell ref="B29:B31"/>
    <mergeCell ref="D29:F30"/>
    <mergeCell ref="G29:I30"/>
    <mergeCell ref="J29:L29"/>
    <mergeCell ref="M29:M31"/>
    <mergeCell ref="J30:J31"/>
    <mergeCell ref="A63:A65"/>
    <mergeCell ref="B63:B65"/>
    <mergeCell ref="D63:F64"/>
    <mergeCell ref="G63:I64"/>
    <mergeCell ref="J63:L63"/>
    <mergeCell ref="O63:R63"/>
    <mergeCell ref="J64:J65"/>
    <mergeCell ref="O64:O65"/>
    <mergeCell ref="O45:R45"/>
    <mergeCell ref="J46:J47"/>
    <mergeCell ref="O46:O47"/>
    <mergeCell ref="B61:M61"/>
    <mergeCell ref="M63:M65"/>
  </mergeCells>
  <pageMargins left="0.51181102362204722" right="0.51181102362204722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กรอบอัตรากำลัง</vt:lpstr>
      <vt:lpstr>ข้อ 9</vt:lpstr>
      <vt:lpstr>ข้อ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2014-07-25T15:42:29Z</cp:lastPrinted>
  <dcterms:created xsi:type="dcterms:W3CDTF">2014-07-23T19:48:28Z</dcterms:created>
  <dcterms:modified xsi:type="dcterms:W3CDTF">2014-09-02T02:26:03Z</dcterms:modified>
</cp:coreProperties>
</file>