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155" windowWidth="20115" windowHeight="6915" activeTab="1"/>
  </bookViews>
  <sheets>
    <sheet name="ประมาณการรายรับ" sheetId="1" r:id="rId1"/>
    <sheet name="ประมาณการรายจ่าย" sheetId="2" r:id="rId2"/>
    <sheet name="จำนวนนักเรียน" sheetId="5" r:id="rId3"/>
    <sheet name="Sheet3" sheetId="3" r:id="rId4"/>
    <sheet name="ตามแผนงาน" sheetId="4" r:id="rId5"/>
  </sheets>
  <calcPr calcId="145621"/>
</workbook>
</file>

<file path=xl/calcChain.xml><?xml version="1.0" encoding="utf-8"?>
<calcChain xmlns="http://schemas.openxmlformats.org/spreadsheetml/2006/main">
  <c r="C315" i="2" l="1"/>
  <c r="C277" i="2"/>
  <c r="C119" i="2"/>
  <c r="C118" i="2"/>
  <c r="C186" i="2"/>
  <c r="C172" i="2"/>
  <c r="C174" i="2"/>
  <c r="C128" i="2"/>
  <c r="C80" i="2" l="1"/>
  <c r="F237" i="2" l="1"/>
  <c r="D74" i="1" l="1"/>
  <c r="E42" i="1" s="1"/>
  <c r="C97" i="2"/>
  <c r="H69" i="2" l="1"/>
  <c r="J69" i="1"/>
  <c r="L69" i="1" s="1"/>
  <c r="J71" i="1" l="1"/>
  <c r="K71" i="1" s="1"/>
  <c r="G240" i="2"/>
  <c r="G239" i="2"/>
  <c r="G238" i="2"/>
  <c r="C284" i="2" l="1"/>
  <c r="G237" i="2"/>
  <c r="C61" i="1" l="1"/>
  <c r="C53" i="2"/>
  <c r="C10" i="1" l="1"/>
  <c r="C29" i="1"/>
  <c r="E41" i="1" l="1"/>
  <c r="D41" i="1"/>
  <c r="C287" i="2" l="1"/>
  <c r="H147" i="2"/>
  <c r="H140" i="2"/>
  <c r="J76" i="2"/>
  <c r="K76" i="2" s="1"/>
  <c r="H21" i="2"/>
  <c r="J18" i="2" l="1"/>
  <c r="K18" i="2" s="1"/>
  <c r="E23" i="1" l="1"/>
  <c r="C23" i="1"/>
  <c r="B29" i="3"/>
  <c r="B26" i="3"/>
  <c r="D29" i="1" l="1"/>
  <c r="D26" i="1"/>
  <c r="D23" i="1"/>
  <c r="D21" i="1"/>
  <c r="D19" i="1"/>
  <c r="D10" i="1"/>
  <c r="D6" i="1"/>
  <c r="D45" i="1" l="1"/>
  <c r="C56" i="1"/>
  <c r="C51" i="1"/>
  <c r="C41" i="1"/>
  <c r="E29" i="1"/>
  <c r="E26" i="1"/>
  <c r="C26" i="1"/>
  <c r="E21" i="1"/>
  <c r="C21" i="1"/>
  <c r="E19" i="1"/>
  <c r="C19" i="1"/>
  <c r="E10" i="1"/>
  <c r="I8" i="1"/>
  <c r="E6" i="1"/>
  <c r="C6" i="1"/>
  <c r="G51" i="1" l="1"/>
  <c r="H51" i="1" s="1"/>
  <c r="C60" i="1"/>
  <c r="C62" i="1" s="1"/>
  <c r="C50" i="1"/>
  <c r="C45" i="1"/>
  <c r="E45" i="1"/>
  <c r="C55" i="1"/>
  <c r="C57" i="1" s="1"/>
  <c r="G50" i="1" l="1"/>
  <c r="H50" i="1" s="1"/>
  <c r="H52" i="1" s="1"/>
  <c r="C52" i="1"/>
  <c r="C289" i="2"/>
  <c r="C180" i="2"/>
  <c r="C171" i="2" s="1"/>
  <c r="C164" i="2" l="1"/>
  <c r="C163" i="2" s="1"/>
  <c r="K27" i="2"/>
  <c r="I115" i="2" l="1"/>
  <c r="I19" i="5"/>
  <c r="I18" i="5"/>
  <c r="F19" i="5"/>
  <c r="F18" i="5"/>
  <c r="I11" i="5"/>
  <c r="I10" i="5"/>
  <c r="I9" i="5"/>
  <c r="F11" i="5"/>
  <c r="F10" i="5"/>
  <c r="F9" i="5"/>
  <c r="C20" i="5"/>
  <c r="C12" i="5"/>
  <c r="I20" i="5" l="1"/>
  <c r="F20" i="5"/>
  <c r="I12" i="5"/>
  <c r="F12" i="5"/>
  <c r="J148" i="2"/>
  <c r="C10" i="2" l="1"/>
  <c r="C16" i="2"/>
  <c r="C23" i="2"/>
  <c r="C32" i="2"/>
  <c r="C28" i="2" s="1"/>
  <c r="C39" i="2"/>
  <c r="C47" i="2"/>
  <c r="C57" i="2"/>
  <c r="C59" i="2"/>
  <c r="C63" i="2"/>
  <c r="C62" i="2" s="1"/>
  <c r="C67" i="2"/>
  <c r="C66" i="2" s="1"/>
  <c r="C22" i="2" l="1"/>
  <c r="C56" i="2"/>
  <c r="C9" i="2"/>
  <c r="C276" i="2"/>
  <c r="C278" i="2" s="1"/>
  <c r="C245" i="2" l="1"/>
  <c r="C151" i="2"/>
  <c r="C285" i="2" l="1"/>
  <c r="C291" i="2" l="1"/>
  <c r="C290" i="2"/>
  <c r="C288" i="2"/>
  <c r="C286" i="2"/>
  <c r="C283" i="2"/>
  <c r="C293" i="2" l="1"/>
  <c r="C294" i="2" s="1"/>
  <c r="C127" i="2"/>
  <c r="C126" i="2" s="1"/>
  <c r="C242" i="2" l="1"/>
  <c r="C236" i="2" s="1"/>
  <c r="C230" i="2"/>
  <c r="C227" i="2"/>
  <c r="C222" i="2"/>
  <c r="C221" i="2" s="1"/>
  <c r="C213" i="2"/>
  <c r="C212" i="2" s="1"/>
  <c r="C209" i="2"/>
  <c r="C206" i="2" s="1"/>
  <c r="C205" i="2" s="1"/>
  <c r="C202" i="2"/>
  <c r="C199" i="2"/>
  <c r="C198" i="2" s="1"/>
  <c r="C185" i="2"/>
  <c r="C184" i="2" s="1"/>
  <c r="C154" i="2"/>
  <c r="C149" i="2"/>
  <c r="C138" i="2"/>
  <c r="C137" i="2" s="1"/>
  <c r="C122" i="2"/>
  <c r="C121" i="2" s="1"/>
  <c r="C104" i="2"/>
  <c r="C103" i="2" s="1"/>
  <c r="C114" i="2"/>
  <c r="C91" i="2"/>
  <c r="C90" i="2" s="1"/>
  <c r="C89" i="2" s="1"/>
  <c r="C78" i="2"/>
  <c r="C144" i="2"/>
  <c r="C133" i="2"/>
  <c r="C132" i="2" s="1"/>
  <c r="C102" i="2" l="1"/>
  <c r="C197" i="2"/>
  <c r="C226" i="2"/>
  <c r="C235" i="2"/>
  <c r="C143" i="2"/>
  <c r="C83" i="2" l="1"/>
  <c r="C73" i="2"/>
  <c r="C72" i="2" l="1"/>
  <c r="C247" i="2" s="1"/>
  <c r="F185" i="4"/>
  <c r="F113" i="4"/>
  <c r="C249" i="2" l="1"/>
  <c r="F204" i="4"/>
  <c r="F203" i="4" s="1"/>
  <c r="F202" i="4" s="1"/>
  <c r="F197" i="4"/>
  <c r="F196" i="4" s="1"/>
  <c r="F195" i="4" s="1"/>
  <c r="F192" i="4"/>
  <c r="F191" i="4" s="1"/>
  <c r="F190" i="4" s="1"/>
  <c r="F222" i="4"/>
  <c r="F221" i="4" s="1"/>
  <c r="F220" i="4" s="1"/>
  <c r="D239" i="4" s="1"/>
  <c r="F212" i="4"/>
  <c r="F211" i="4" s="1"/>
  <c r="F210" i="4" s="1"/>
  <c r="F184" i="4"/>
  <c r="F183" i="4" s="1"/>
  <c r="D236" i="4" s="1"/>
  <c r="F173" i="4"/>
  <c r="F172" i="4" s="1"/>
  <c r="F171" i="4" s="1"/>
  <c r="F162" i="4"/>
  <c r="F157" i="4"/>
  <c r="F149" i="4"/>
  <c r="F142" i="4"/>
  <c r="F141" i="4" s="1"/>
  <c r="F140" i="4" s="1"/>
  <c r="F137" i="4"/>
  <c r="F136" i="4" s="1"/>
  <c r="F135" i="4" s="1"/>
  <c r="D234" i="4" s="1"/>
  <c r="F132" i="4"/>
  <c r="F131" i="4" s="1"/>
  <c r="F130" i="4" s="1"/>
  <c r="F128" i="4"/>
  <c r="F122" i="4"/>
  <c r="F71" i="4"/>
  <c r="F70" i="4" s="1"/>
  <c r="F69" i="4" s="1"/>
  <c r="F118" i="4"/>
  <c r="F112" i="4" s="1"/>
  <c r="F111" i="4" s="1"/>
  <c r="D232" i="4" s="1"/>
  <c r="F109" i="4"/>
  <c r="F108" i="4" s="1"/>
  <c r="F107" i="4" s="1"/>
  <c r="F103" i="4"/>
  <c r="F97" i="4"/>
  <c r="F89" i="4"/>
  <c r="F81" i="4"/>
  <c r="F80" i="4" s="1"/>
  <c r="F79" i="4" s="1"/>
  <c r="F76" i="4"/>
  <c r="F75" i="4" s="1"/>
  <c r="F74" i="4" s="1"/>
  <c r="F67" i="4"/>
  <c r="F66" i="4" s="1"/>
  <c r="F61" i="4"/>
  <c r="F60" i="4" s="1"/>
  <c r="F52" i="4"/>
  <c r="F39" i="4"/>
  <c r="D237" i="4" l="1"/>
  <c r="F148" i="4"/>
  <c r="F147" i="4" s="1"/>
  <c r="D235" i="4" s="1"/>
  <c r="F121" i="4"/>
  <c r="F120" i="4" s="1"/>
  <c r="D233" i="4" s="1"/>
  <c r="F88" i="4"/>
  <c r="F87" i="4" s="1"/>
  <c r="F31" i="4" l="1"/>
  <c r="F23" i="4"/>
  <c r="F6" i="4"/>
  <c r="F13" i="4"/>
  <c r="F17" i="4"/>
  <c r="F30" i="4" l="1"/>
  <c r="F29" i="4" s="1"/>
  <c r="F16" i="4"/>
  <c r="F15" i="4" s="1"/>
  <c r="F5" i="4"/>
  <c r="D231" i="4" l="1"/>
  <c r="F225" i="4"/>
  <c r="D230" i="4"/>
  <c r="D240" i="4" s="1"/>
</calcChain>
</file>

<file path=xl/sharedStrings.xml><?xml version="1.0" encoding="utf-8"?>
<sst xmlns="http://schemas.openxmlformats.org/spreadsheetml/2006/main" count="739" uniqueCount="367">
  <si>
    <t>รายการ</t>
  </si>
  <si>
    <t>ปี 2558</t>
  </si>
  <si>
    <t>ประมาณการ</t>
  </si>
  <si>
    <t>รับจริง</t>
  </si>
  <si>
    <t>หมวดภาษีอากร</t>
  </si>
  <si>
    <t>1.1 ภาษีโรงเรือนและที่ดิน</t>
  </si>
  <si>
    <t>1.2 ภาษีบำรุงท้องที่</t>
  </si>
  <si>
    <t>1.3 ภาษีป้าย</t>
  </si>
  <si>
    <t>หมวดค่าธรรมเนียม ค่าปรับและใบอนุญาต</t>
  </si>
  <si>
    <t xml:space="preserve">2.1 ค่าธรรมเนียมเกี่ยวกับใบอนุญาตการขายสุรา </t>
  </si>
  <si>
    <t>2.2 ค่าธรรมเนียมเกี่ยวกับใบอนุญาตการพนัน</t>
  </si>
  <si>
    <t>หมวดรายได้จากทรัพย์สิน</t>
  </si>
  <si>
    <t>หมวดรายได้เบ็ดเตล็ด</t>
  </si>
  <si>
    <t>5.1 ค่าขายแบบแปลน</t>
  </si>
  <si>
    <t>5.2 รายได้เบ็ดเตล็ดอื่น ๆ</t>
  </si>
  <si>
    <t>6.1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</si>
  <si>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</si>
  <si>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</si>
  <si>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2.4 ค่าธรรมเนียมจดทะเบียนพาณิชย์</t>
  </si>
  <si>
    <t>3.1 ดอกเบี้ย</t>
  </si>
  <si>
    <t>หมวดรายได้จากสาธารณูปโภคและการพาณิชย์</t>
  </si>
  <si>
    <t>หมวดรายได้จากทุน</t>
  </si>
  <si>
    <t xml:space="preserve">      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</si>
  <si>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</si>
  <si>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</si>
  <si>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รวมรายรับทั้งสิ้น</t>
  </si>
  <si>
    <t>บาท</t>
  </si>
  <si>
    <t>รวมประมาณการรายรับทั้งสิ้น</t>
  </si>
  <si>
    <t>รวมเป็นเงินทั้งสิ้น</t>
  </si>
  <si>
    <t>ที่</t>
  </si>
  <si>
    <t>หมวด / ประเภท / รายละเอียด</t>
  </si>
  <si>
    <t>งบกลาง</t>
  </si>
  <si>
    <t>เงินสมทบกองทุนประกันสังคม</t>
  </si>
  <si>
    <t>รายจ่ายตามข้อผูกพัน</t>
  </si>
  <si>
    <t>เบี้ยยังชีพผู้ป่วยเอดส์</t>
  </si>
  <si>
    <t>สำรองจ่าย</t>
  </si>
  <si>
    <t xml:space="preserve"> -</t>
  </si>
  <si>
    <t>เงินสมทบกองทุนบำเหน็จบำนาญข้าราชการท้องถิ่น (กบท.)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</si>
  <si>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</si>
  <si>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</si>
  <si>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</si>
  <si>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</si>
  <si>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</si>
  <si>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</si>
  <si>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</si>
  <si>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</si>
  <si>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เงินเพิ่มต่าง ๆ ของพนักงานจ้าง</t>
  </si>
  <si>
    <t>เงินอื่น ๆ</t>
  </si>
  <si>
    <t>งบดำเนินการ</t>
  </si>
  <si>
    <t>ค่าตอบแทนผู้ปฏิบัติราชการอันเป็นประโยชน์แก่ อปท.</t>
  </si>
  <si>
    <t>4.1 รายได้จากสาธารณูปโภคและการพาณิชย์</t>
  </si>
  <si>
    <t>บำเหน็จ/บำนาญ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</si>
  <si>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</si>
  <si>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</si>
  <si>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 อบต.</t>
  </si>
  <si>
    <t xml:space="preserve"> - เงินประโยชน์ตอบแทนอื่นเป็นกรณีพิเศษ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</si>
  <si>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</si>
  <si>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</si>
  <si>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</si>
  <si>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เงินช่วยเหลือค่ารักษาพยาบาล</t>
  </si>
  <si>
    <t>หมวดค่าตอบแทน ใช้สอยและวัสดุ</t>
  </si>
  <si>
    <t>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</si>
  <si>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</si>
  <si>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</si>
  <si>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</si>
  <si>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 xml:space="preserve"> - ค่ารับรอง</t>
  </si>
  <si>
    <t xml:space="preserve"> - ค่าเลี้ยงรับรอง</t>
  </si>
  <si>
    <t xml:space="preserve"> - ค่าใช้จ่ายในพิธีศาสนา/รัฐพิธี</t>
  </si>
  <si>
    <t>รายจ่ายหมวดอื่น ๆ</t>
  </si>
  <si>
    <t xml:space="preserve"> - ค่าใช้จ่ายในการเลือกตั้ง</t>
  </si>
  <si>
    <t xml:space="preserve"> - ค่าใช้จ่ายในการแข่งขันกีฬา </t>
  </si>
  <si>
    <t xml:space="preserve"> - ค่าใช้จ่ายในการฝึกอบรม/สัมมนา</t>
  </si>
  <si>
    <t xml:space="preserve"> - ค่าใช้จ่ายในการเดินทางไปราชการ</t>
  </si>
  <si>
    <t xml:space="preserve"> - ค่าพวงมาลัย ช่อดอกไม้ กระเช้าดอกไม้ และพวงมาลา</t>
  </si>
  <si>
    <t>ค่าบำรุงรักษาและซ่อมแซม</t>
  </si>
  <si>
    <t xml:space="preserve"> - ค่าจ้างองค์กรหรือสถาบันในการสำรวจประเมินความพึงพอใจ</t>
  </si>
  <si>
    <t xml:space="preserve"> - ค่าใช้จ่ายในการจัดกิจกรรมวันเด็กแห่งชาติ</t>
  </si>
  <si>
    <t xml:space="preserve"> - ค่าใช้จ่ายในการจัดเวทีประชาคม</t>
  </si>
  <si>
    <t xml:space="preserve"> - ค่าใช้จ่ายในการป้องกันและลดอุบัติเหตุทางถนนช่วงเทศกาล</t>
  </si>
  <si>
    <t xml:space="preserve"> - ค่าใช้จ่ายในการจัดงานประเพณีสงกรานต์</t>
  </si>
  <si>
    <t xml:space="preserve"> - ค่าใช้จ่ายในการจัดส่งนักกีฬาเข้าร่วมการแข่งขัน</t>
  </si>
  <si>
    <t xml:space="preserve"> - ค่าใช้จ่ายในการศึกษาดูงาน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</si>
  <si>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</si>
  <si>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</si>
  <si>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</si>
  <si>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</si>
  <si>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</si>
  <si>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</si>
  <si>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</si>
  <si>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</si>
  <si>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วัสดุโฆษณาและเผยแพร่</t>
  </si>
  <si>
    <t>วัสดุกีฬา</t>
  </si>
  <si>
    <t>วัสดุคอมพิวเตอร์</t>
  </si>
  <si>
    <t>วัสดุอื่น ๆ</t>
  </si>
  <si>
    <t>หมวดค่าสาธารณูปโภค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</si>
  <si>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</si>
  <si>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</si>
  <si>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</si>
  <si>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</si>
  <si>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ค่บริการสื่อสารและโทรคมนาคม</t>
  </si>
  <si>
    <t>หมวดค่าครุภัณฑ์ ที่ดินและสิ่งก่อสร้าง</t>
  </si>
  <si>
    <t>ค่าครุภัณฑ์</t>
  </si>
  <si>
    <t>ค่าที่ดินและสิ่งก่อสร้าง</t>
  </si>
  <si>
    <t>ค่าก่อสร้างสิ่งสาธารณูปโภค</t>
  </si>
  <si>
    <t xml:space="preserve"> - โครงการ</t>
  </si>
  <si>
    <t>ค่าบำรุงรักษาและปรับปรุงที่ดินและสิ่งก่อสร้าง</t>
  </si>
  <si>
    <t>หมวดเงินอุดหนุน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</si>
  <si>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</si>
  <si>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</si>
  <si>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</si>
  <si>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เงินอุดหนุนส่วนราชการ</t>
  </si>
  <si>
    <t>เงินอุดหนุนกิจการที่เป็นสาธารณะประโยชน์</t>
  </si>
  <si>
    <t>หมวดรายจ่ายอื่น</t>
  </si>
  <si>
    <t>งบรายจ่ายอื่น</t>
  </si>
  <si>
    <t>รายจ่ายอื่น</t>
  </si>
  <si>
    <t>หมวดเงินเดือน ค่าจ้างประจำและค่าจ้างชั่วคราว</t>
  </si>
  <si>
    <t xml:space="preserve"> - เงินสมทบ สปสช.</t>
  </si>
  <si>
    <t xml:space="preserve"> - เงินสมทบกองทุนสวัสดิการชุมชนตำบลเสือหึง</t>
  </si>
  <si>
    <t>ค่าอาหารเสริม (นม)</t>
  </si>
  <si>
    <t>งบดำเนินงาน</t>
  </si>
  <si>
    <t>งบลงทุน</t>
  </si>
  <si>
    <t>รายจ่ายงบกลาง</t>
  </si>
  <si>
    <t>รวมตั้งจ่ายไว้ เป็นเงินทั้งสิ้น</t>
  </si>
  <si>
    <t>ค่าตอบแทนพนักงานจ้าง</t>
  </si>
  <si>
    <t>เงินสมทบกองทุนบำเหน็จบำนาญข้าราชการส่วนท้องถิ่น (กทบ.)</t>
  </si>
  <si>
    <t>รวมเงิน</t>
  </si>
  <si>
    <t>ดังนั้น ร้อยละ 40  จึงมีวงเงินคงเหลืออีกทั้งสิ้น</t>
  </si>
  <si>
    <t xml:space="preserve"> - ค่าใช้จ่ายในการฝึกอบรม อปพร.</t>
  </si>
  <si>
    <t>วัสดุเครื่องแต่งกาย</t>
  </si>
  <si>
    <t xml:space="preserve"> - ค่าอาหารกลางวันศูนย์พัฒนาเด็กเล็ก</t>
  </si>
  <si>
    <t xml:space="preserve"> - ค่าใช้จ่ายในการส่งเสริมศักยภาพการจัดการศึกษา</t>
  </si>
  <si>
    <t xml:space="preserve"> - อุดหนุนโรงเรียนในตำบลเสือหึง ตามโครงการอาหารกลางวัน</t>
  </si>
  <si>
    <t xml:space="preserve"> - อุดหนุน อสม.</t>
  </si>
  <si>
    <t xml:space="preserve"> - ค่าใช้จ่ายในการป้องกันและแก้ไขปัญหายาเสพติด</t>
  </si>
  <si>
    <t xml:space="preserve"> - อุดหนุน อ.เชียรใหญ่ ตามโครงการเทศกาลเดือนสิบ</t>
  </si>
  <si>
    <t xml:space="preserve"> - อุดหนุน อ.เชียรใหญ่ ตามโครงการประเพณีมาฆบูชา</t>
  </si>
  <si>
    <t xml:space="preserve"> - อุดหนุน อ.เชียรใหญ่ ตามโครงการวิสาขบูชา</t>
  </si>
  <si>
    <t xml:space="preserve"> - อุดหนุน อ.เชียรใหญ่ ตามโครงการรัฐพิธี</t>
  </si>
  <si>
    <t xml:space="preserve"> - อุดหนุน อ.เชียรใหญ่ ตามโครงการสภาวัฒนธรรมอำเภอ</t>
  </si>
  <si>
    <t xml:space="preserve"> - อุดหนุน อบต.ไสหมาก ตามโครงการ</t>
  </si>
  <si>
    <t>เงินอุดหนุนทั่วไป สำหรับดำเนินตามอำนาจหน้าที่ฯ</t>
  </si>
  <si>
    <t xml:space="preserve">เงินอื่น ๆ </t>
  </si>
  <si>
    <t>ร้อยละ 40 จ่ายตามรายการดังต่อไปนี้</t>
  </si>
  <si>
    <t>สรุปรายจ่ายตามแผนงาน</t>
  </si>
  <si>
    <t>ตามข้อบัญญัติงบประมาณรายจ่ายประจำปีงบประมาณ พ.ศ. 2558</t>
  </si>
  <si>
    <t>ด้าน</t>
  </si>
  <si>
    <t>แผนงาน</t>
  </si>
  <si>
    <t>งาน</t>
  </si>
  <si>
    <t>ประเภท / รายละเอียด</t>
  </si>
  <si>
    <t>ตั้งจ่ายไว้</t>
  </si>
  <si>
    <t>การดำเนินงานอื่น</t>
  </si>
  <si>
    <t>บริหารทั่วไป</t>
  </si>
  <si>
    <t>บริหารงานทั่วไป</t>
  </si>
  <si>
    <t>บริหารงานงานคลัง</t>
  </si>
  <si>
    <t>การรักษาความสงบภายใน</t>
  </si>
  <si>
    <t>บริหารทั่วไปเกี่ยวกับ</t>
  </si>
  <si>
    <t>ป้องกันภัยฝ่ายพลเรือน</t>
  </si>
  <si>
    <t>และระงับอัคคีภัย</t>
  </si>
  <si>
    <t>บริการชุมชนและ</t>
  </si>
  <si>
    <t>สังคม</t>
  </si>
  <si>
    <t>การศึกษา</t>
  </si>
  <si>
    <t>ระดับก่อนวัยเรียน</t>
  </si>
  <si>
    <t>และประถมศึกษา</t>
  </si>
  <si>
    <t>สาธารณสุข</t>
  </si>
  <si>
    <t>บริการสาธารณสุขและ</t>
  </si>
  <si>
    <t>งานสาธารณสุขอื่น</t>
  </si>
  <si>
    <t>เคหะและชุมชน</t>
  </si>
  <si>
    <t>รายจ่ายเกี่ยวเนื่องกับการปฏิบัติราชการที่ไม่เข้าลักษณะ-</t>
  </si>
  <si>
    <t>ไฟฟ้าและถนน</t>
  </si>
  <si>
    <t>สร้างความเข้มแข็งของชุมชน</t>
  </si>
  <si>
    <t>ส่งเสริมและสนับสนุน</t>
  </si>
  <si>
    <t>ความเข้มแข็งชุมชน</t>
  </si>
  <si>
    <t>การศาสนา วัฒนธรรม</t>
  </si>
  <si>
    <t>และนันทนาการ</t>
  </si>
  <si>
    <t>กีฬาและนันทนาการ</t>
  </si>
  <si>
    <t>ศาสนาและ</t>
  </si>
  <si>
    <t>วัฒนธรรมท้องถิ่น</t>
  </si>
  <si>
    <t>การเศรษฐกิจ</t>
  </si>
  <si>
    <t>การพาณิชย์</t>
  </si>
  <si>
    <t>กิจการประปา</t>
  </si>
  <si>
    <t xml:space="preserve"> - อุดหนุน อ.เชียรใหญ่ ตามโครงการขับเคลื่อนสมัชชาหมู่บ้าน</t>
  </si>
  <si>
    <t>รวมรายจ่ายตามแผนงานทั้งสิ้น</t>
  </si>
  <si>
    <t>ลำดับที่</t>
  </si>
  <si>
    <t>จำนวนเงิน</t>
  </si>
  <si>
    <t>การศาสนา วัฒนธรรมและ</t>
  </si>
  <si>
    <t>นันทนาการ</t>
  </si>
  <si>
    <t>หมายเหตุ</t>
  </si>
  <si>
    <t xml:space="preserve"> - ค่าตอบแทนคณะกรรมการต่าง ๆ</t>
  </si>
  <si>
    <t>ค่าบำรุงรักษาและปรับปรุงครุภัณฑ์</t>
  </si>
  <si>
    <t>แผนงานบริหารงานทั่วไป</t>
  </si>
  <si>
    <t>งานบริหารทั่วไป</t>
  </si>
  <si>
    <t xml:space="preserve"> เช่น เป็นค่ารับรอง ค่าเลี้ยงรับรอง ค่าใช้จ่ายในการจัดงานราชพิธี รัฐพิธีและงานสำคัญของชาติ</t>
  </si>
  <si>
    <t>รายจ่ายเกี่ยวเนื่องกับการปฏิบัติราชการที่ไม่เข้าลักษณะรายจ่ายหมวดอื่น ๆ</t>
  </si>
  <si>
    <t>งานวางแผนสถิติและวิชาการ</t>
  </si>
  <si>
    <t>งานบริหารงานคลัง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</si>
  <si>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</si>
  <si>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</si>
  <si>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แผนงานการศึกษา</t>
  </si>
  <si>
    <t>งานระดับก่อนวัยเรียนและประถมศึกษา</t>
  </si>
  <si>
    <t>แผนงานสาธารณสุข</t>
  </si>
  <si>
    <t>งานบริการสาธารณสุขและงานสาธารณสุขอื่น</t>
  </si>
  <si>
    <t>งานไฟฟ้าถนน</t>
  </si>
  <si>
    <t>แผนงานสร้างความเข็มแข็งของชุมชน</t>
  </si>
  <si>
    <t>งานส่งเสริมและสนับสนุนความเข้มแข็งชุมชน</t>
  </si>
  <si>
    <t>แผนงานการศาสนา วัฒนธรรมและนันทนาการ</t>
  </si>
  <si>
    <t>งานกีฬาและนันทนาการ</t>
  </si>
  <si>
    <t>งานศาสนา วัฒนธรรมท้องถิ่น</t>
  </si>
  <si>
    <t>แผนงานการเกษตร</t>
  </si>
  <si>
    <t>งานส่งเสริมการเกษตร</t>
  </si>
  <si>
    <t>แผนงานการพาณิชย์</t>
  </si>
  <si>
    <t>งานกิจการประปา</t>
  </si>
  <si>
    <t>แผนงานงบกลาง</t>
  </si>
  <si>
    <t>หน้า</t>
  </si>
  <si>
    <t>แผนงานเคหะและชุมชน</t>
  </si>
  <si>
    <t>งานบริหารทั่วไปเกี่ยวกับเคหะและชุมชน</t>
  </si>
  <si>
    <t xml:space="preserve">เงินรายได้                                                                             </t>
  </si>
  <si>
    <t>รายละเอียด</t>
  </si>
  <si>
    <t>คิดเป็นร้อยละ</t>
  </si>
  <si>
    <t xml:space="preserve"> เช่น เป็นค่าใช้จ่ายในพิธีศาสนา ประเพณีต่าง ๆ</t>
  </si>
  <si>
    <t>รวมรายจ่ายทั้งสิ้น</t>
  </si>
  <si>
    <t>ปี 2559</t>
  </si>
  <si>
    <t>ประมาณการรายรับ ปีงบประมาณ 2559</t>
  </si>
  <si>
    <t>เป็นเงิน</t>
  </si>
  <si>
    <r>
      <t xml:space="preserve">รายละเอียดอยู่ในแฟ้ม </t>
    </r>
    <r>
      <rPr>
        <b/>
        <sz val="14"/>
        <color theme="1"/>
        <rFont val="TH SarabunIT๙"/>
        <family val="2"/>
      </rPr>
      <t>"สรุปค่าตอบแทน เงินเดือน พนักงานจ้าง ค่าเช่าบ้าน ปี 2559"</t>
    </r>
  </si>
  <si>
    <r>
      <t>รายละเอียดอยู่ในแฟ้ม</t>
    </r>
    <r>
      <rPr>
        <b/>
        <sz val="14"/>
        <color theme="1"/>
        <rFont val="TH SarabunIT๙"/>
        <family val="2"/>
      </rPr>
      <t xml:space="preserve"> "สรุปค่าตอบแทน เงินเดือน พนักงานจ้าง ค่าเช่าบ้าน ปี 2559"</t>
    </r>
  </si>
  <si>
    <t>จำนวนนักเรียน</t>
  </si>
  <si>
    <t>1. โรงเรียนสังกัดสำนักงานคณะกรรมการการศึกษาขั้นพื้นฐาน (สพฐ.)</t>
  </si>
  <si>
    <t>ชื่อโรงเรียน</t>
  </si>
  <si>
    <t>บ้านดอนโตนด</t>
  </si>
  <si>
    <t>วัดสระโพธิ์</t>
  </si>
  <si>
    <t>บ้านบางปรง</t>
  </si>
  <si>
    <t>2. ศูนย์พัฒนาเด็กเล็ก</t>
  </si>
  <si>
    <t>รวม</t>
  </si>
  <si>
    <t>บ้านคชธรรมราช</t>
  </si>
  <si>
    <t>ชื่อศูนย์พัฒนาเด็กเล็ก</t>
  </si>
  <si>
    <t>อาหารเสริม (นม)</t>
  </si>
  <si>
    <t>จำนวนวัน</t>
  </si>
  <si>
    <t>อาหารกลางวัน</t>
  </si>
  <si>
    <t>อัตราคนละต่อวัน</t>
  </si>
  <si>
    <t>จำนวน</t>
  </si>
  <si>
    <t>นักเรียน</t>
  </si>
  <si>
    <t>องค์การบริหารส่วนตำบลเสือหึง</t>
  </si>
  <si>
    <t xml:space="preserve"> - อุดหนุนโรงเรียนสังกัดคณะกรรมการการศึกษาขั้นพื้นฐาน ตามโครงการอาหารกลางวัน</t>
  </si>
  <si>
    <t xml:space="preserve"> - อุดหนุน อ.เชียรใหญ่ ตามโครงการส่งเสริมงานประเพณีมาฆบูชาแห่ผ้าขึ้นธาตุ นานาชาติที่เมืองนคร</t>
  </si>
  <si>
    <t xml:space="preserve"> - อุดหนุน อบต.ไสหมาก ตามโครงการบริหารจัดการศูนย์รวมข้อมูลข่าวสารการซื้อหรือการจ้างฯ</t>
  </si>
  <si>
    <t xml:space="preserve"> - อุดหนุน อ.เชียรใหญ่ ตามโครงการสืบสานประเพณีบูชาแม่โพสพ ทำขวัญข้าวชาวเชียรใหญ่</t>
  </si>
  <si>
    <t xml:space="preserve"> - โครงการฝึกอบรมและทัศนศึกษาดูงาน</t>
  </si>
  <si>
    <t xml:space="preserve"> - โครงการจัดเวทีประชาคม</t>
  </si>
  <si>
    <t xml:space="preserve"> - โครงการจัดกิจกรรมวันเด็กแห่งชาติ</t>
  </si>
  <si>
    <t xml:space="preserve"> - โครงการฉีดวัคซีนป้องกันโรค    </t>
  </si>
  <si>
    <t xml:space="preserve"> - โครงการฉีดพ่นหมอกควันกำจัดยุง  </t>
  </si>
  <si>
    <t xml:space="preserve"> - โครงการฝึกอบรมอาชีพต่าง ๆ ให้กับประชาชน</t>
  </si>
  <si>
    <t xml:space="preserve"> - โครงการการแข่งขันกีฬา </t>
  </si>
  <si>
    <t xml:space="preserve"> - โครงการจัดส่งนักกีฬาเข้าร่วมการแข่งขัน</t>
  </si>
  <si>
    <r>
      <t xml:space="preserve">       </t>
    </r>
    <r>
      <rPr>
        <b/>
        <u/>
        <sz val="14"/>
        <color theme="1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 เงินดือนข้าราชการครู ค่าตอบแทนพนักงานจ้าง เงินเพิ่มค่าครองชีพชั่วคราว  เงินช่วยเหลือการศึกษาบุตร</t>
    </r>
  </si>
  <si>
    <r>
      <t xml:space="preserve">                     และเงินสมทบกองทุนประกันสังคม ของศูนย์พัฒนาเด็กเล็ก  ไม่ต้องนำมาคำนวนร้อยละ </t>
    </r>
    <r>
      <rPr>
        <b/>
        <sz val="14"/>
        <color theme="1"/>
        <rFont val="TH SarabunIT๙"/>
        <family val="2"/>
      </rPr>
      <t>40</t>
    </r>
  </si>
  <si>
    <t xml:space="preserve"> - เงินสมทบกองทุนหลักประกันสุขภาพองค์การบริหารส่วนตำบลเสือหึง</t>
  </si>
  <si>
    <t xml:space="preserve"> - โครงการฝึกอบรมอาสาสมัครป้องกันภัยฝ่ายพลเรือนองค์การบริหารส่วนตำบลเสือหึง</t>
  </si>
  <si>
    <t>ค่าครุภัณฑ์โรงงาน</t>
  </si>
  <si>
    <t xml:space="preserve"> - ค่าจัดซื้อมอเตอร์สูบน้ำ จำนวน 2 เครื่อง</t>
  </si>
  <si>
    <t xml:space="preserve"> - โครงการจัดงานประเพณีสงกรานต์</t>
  </si>
  <si>
    <t>ประมาณการไว้</t>
  </si>
  <si>
    <t>ค่าบริการสื่อสารและโทรคมนาคม</t>
  </si>
  <si>
    <t>งบประมาณ ขาดหรือเกิน จำนวน</t>
  </si>
  <si>
    <t>1.2 ภาษีมูลค่าเพิ่ม ตาม พ.ร.บ.กำหนดแผน ฯ</t>
  </si>
  <si>
    <t>1.3 ภาษีมูลค่าเพิ่ม ตาม พ.ร.บ.จัดสรรรายได้ ฯ</t>
  </si>
  <si>
    <t>1.4 ภาษีธุรกิจเฉพาะ</t>
  </si>
  <si>
    <t>1.5 ภาษีสุรา</t>
  </si>
  <si>
    <t>1.6 ภาษีสรรพสามิต</t>
  </si>
  <si>
    <t>1.7 ค่าภาคหลวงแร่</t>
  </si>
  <si>
    <t>1.8 ค่าภาคหลวงปิโตรเลียม</t>
  </si>
  <si>
    <t>1.1 ภาษีและค่าธรรมเนียมรถยนต์และล้อเลื่อน</t>
  </si>
  <si>
    <t xml:space="preserve"> - โครงการช่วยเหลือเด็กเล็ก</t>
  </si>
  <si>
    <t xml:space="preserve"> - โครงการสนับสนุนค่าใช้จ่ายการบริหารสถานศึกษา</t>
  </si>
  <si>
    <t>สรุปรายจ่ายแนบร่างข้อบัญญัติงบประมาณรายจ่าย ประจำปีงบประมาณ พ.ศ. 2560</t>
  </si>
  <si>
    <t>สรุปประมาณการรายรับ ประจำปีงบประมาณ พ.ศ. 2560</t>
  </si>
  <si>
    <t>ปี 2560</t>
  </si>
  <si>
    <t>รับจริงปีงบประมาณ พ.ศ. 2558</t>
  </si>
  <si>
    <t>ประมาณการรายรับ ปีงบประมาณ 2560</t>
  </si>
  <si>
    <t>ข้อมูล ณ วันที่ 10 มิถุนายน 2559</t>
  </si>
  <si>
    <t>ภาษีโรงเรือนและที่ดิน</t>
  </si>
  <si>
    <t>ภาษีบำรุงท้องที่</t>
  </si>
  <si>
    <t>ภาษีป้าย</t>
  </si>
  <si>
    <t xml:space="preserve">ค่าธรรมเนียมเกี่ยวกับใบอนุญาตการขายสุรา </t>
  </si>
  <si>
    <t>ค่าธรรมเนียมเกี่ยวกับใบอนุญาตขอใช้น้ำ</t>
  </si>
  <si>
    <t>ค่าธรรมเนียมจดทะเบียนพาณิชย์</t>
  </si>
  <si>
    <t>ค่าปรับผู้กระทำผิดกฎหมายจราจรทางบก</t>
  </si>
  <si>
    <t>ค่าปรับการผิดสัญญา</t>
  </si>
  <si>
    <t>ค่าใบอนุญาตเกี่ยวกับการควบคุมอาคาร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</si>
  <si>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</si>
  <si>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</si>
  <si>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</si>
  <si>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 ๆ</t>
  </si>
  <si>
    <t>ภาษีและค่าธรรมเนียมรถยนต์และล้อเลื่อน</t>
  </si>
  <si>
    <t>ภาษีมูลค่าเพิ่ม ตาม พ.ร.บ.กำหนดแผน ฯ</t>
  </si>
  <si>
    <t>ภาษีมูลค่าเพิ่ม ตาม พ.ร.บ.จัดสรรรายได้ 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</si>
  <si>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</si>
  <si>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</si>
  <si>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</si>
  <si>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</si>
  <si>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</si>
  <si>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 xml:space="preserve">เงินอุดหนุนทั่วไป </t>
  </si>
  <si>
    <t>ค่าธรรมเนียมและจดทะเบียนสิทธิและนิติกรรมที่ดิน</t>
  </si>
  <si>
    <t>รับจริง ปี 2559</t>
  </si>
  <si>
    <t>ขาด/เกิน</t>
  </si>
  <si>
    <t>รับจริง ปีงบประมาณ พ.ศ. 2558</t>
  </si>
  <si>
    <t>การคำนวน ร้อยละ 40 ของงบประมาณรายจ่ายประจำปี 2560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</si>
  <si>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  อาหารเสริม (นม)  ได้รับจัดสรรในอัตราคนละ  </t>
    </r>
    <r>
      <rPr>
        <b/>
        <sz val="16"/>
        <color theme="1"/>
        <rFont val="TH SarabunIT๙"/>
        <family val="2"/>
      </rPr>
      <t>7.82</t>
    </r>
    <r>
      <rPr>
        <sz val="16"/>
        <color theme="1"/>
        <rFont val="TH SarabunIT๙"/>
        <family val="2"/>
      </rPr>
      <t xml:space="preserve"> บาท  ไม่ใช่ราคากลาง (อบต.สมทบ อีก </t>
    </r>
    <r>
      <rPr>
        <b/>
        <sz val="16"/>
        <color theme="1"/>
        <rFont val="TH SarabunIT๙"/>
        <family val="2"/>
      </rPr>
      <t>0.18</t>
    </r>
    <r>
      <rPr>
        <sz val="16"/>
        <color theme="1"/>
        <rFont val="TH SarabunIT๙"/>
        <family val="2"/>
      </rPr>
      <t xml:space="preserve"> บาท รวมเป็น </t>
    </r>
    <r>
      <rPr>
        <b/>
        <sz val="16"/>
        <color theme="1"/>
        <rFont val="TH SarabunIT๙"/>
        <family val="2"/>
      </rPr>
      <t>8</t>
    </r>
    <r>
      <rPr>
        <sz val="16"/>
        <color theme="1"/>
        <rFont val="TH SarabunIT๙"/>
        <family val="2"/>
      </rPr>
      <t xml:space="preserve"> บาท)</t>
    </r>
  </si>
  <si>
    <t>ลูกหนี้จากภาษีอากร</t>
  </si>
  <si>
    <t xml:space="preserve"> - โครงการประชุมผู้ปกครองของศูนย์พัฒนาเด็กเล็ก</t>
  </si>
  <si>
    <t xml:space="preserve"> - โครงการส่งเสริมศักยภาพการจัดการศึกษาของศูนย์พัฒนาเด็กเล็ก</t>
  </si>
  <si>
    <t xml:space="preserve"> - โครงการรับสมัครเด็กศูนย์พัฒนาเด็กเล็ก</t>
  </si>
  <si>
    <t xml:space="preserve"> - โครงการทัศนศึกษาแหล่งเรียนรู้นอกสถานที่ของศูนย์พัฒนาเด็กเล็ก</t>
  </si>
  <si>
    <t xml:space="preserve"> - โครงการทาฟลูออไรด์วานิช</t>
  </si>
  <si>
    <t xml:space="preserve"> - โครงการฝึกอบรมคุณธรรม จริยธรรม</t>
  </si>
  <si>
    <t xml:space="preserve"> - โครงการฝึกอบรมและทัศนศึกษาดูงานสำหรับเด็กและเยาวชนตำบลเสือหึง</t>
  </si>
  <si>
    <t xml:space="preserve"> - อุดหนุน อ.เชียรใหญ่ ตามโครงการส่งเสริมงานประเพณีเทศกาลเดือนสิบ ประจำปี 2560</t>
  </si>
  <si>
    <t xml:space="preserve">   ประจำปี 2560</t>
  </si>
  <si>
    <t xml:space="preserve"> - ค่าจัดซื้อปั๊มจ่ายสารเคมี จำนวน 1 เครื่อง</t>
  </si>
  <si>
    <t xml:space="preserve"> - ค่าจัดซื้อปั๊มสูบน้ำบาดาล ขนาด 2 แรงม้า จำนวน 2 เครื่อง</t>
  </si>
  <si>
    <t xml:space="preserve"> - ค่าจัดซื้อปั๊มสูบน้ำบาดาล ขนาด 1.5 แรงม้า จำนวน 2 เครื่อง</t>
  </si>
  <si>
    <t xml:space="preserve"> - ค่าปรับปรุง ซ่อมแซมถนนสายต่าง ๆ หรือค่าปรับปรุงระบบระบายน้ำ ในตำบลเสือหึง</t>
  </si>
  <si>
    <t xml:space="preserve"> - อุดหนุน อ.เชียรใหญ่ ตามโครงการจัดงานราชพิธี รัฐพิธีและงานวันสำคัญของชาติ ประจำปี 2560</t>
  </si>
  <si>
    <t>เพิ่มขึ้น 5%</t>
  </si>
  <si>
    <t>1.9 ค่าธรรมเนียมจดทะเบียนสิทธิและนิติกรรม</t>
  </si>
  <si>
    <t>2.3 ค่าธรรมเนียมเกี่ยวกับการควบคุมอาคาร</t>
  </si>
  <si>
    <t>2.5 ค่าธรรมเนียมอื่น ๆ</t>
  </si>
  <si>
    <t>2.6 ค่าปรับผู้กระทำผิดกฎหมายจราจรทางบก</t>
  </si>
  <si>
    <t>2.7 ค่าปรับการผิดสัญญา</t>
  </si>
  <si>
    <t>2.8 ค่าใบอนุญาตเกี่ยวกับการควบคุมอาคาร</t>
  </si>
  <si>
    <t>รวมเงินอุดหนุนทั่วไป ทั้งสิ้น</t>
  </si>
  <si>
    <t>ร้อยละ 5</t>
  </si>
  <si>
    <t>เบี้ยยังชีพผู้สูงอายุ</t>
  </si>
  <si>
    <t>เบี้ยยังชีพคนพิการ</t>
  </si>
  <si>
    <t>โรงเรียน</t>
  </si>
  <si>
    <r>
      <t xml:space="preserve">              </t>
    </r>
    <r>
      <rPr>
        <b/>
        <sz val="14"/>
        <color theme="1"/>
        <rFont val="TH SarabunIT๙"/>
        <family val="2"/>
      </rPr>
      <t>เงินอุดหนุนทั่วไป</t>
    </r>
    <r>
      <rPr>
        <sz val="14"/>
        <color theme="1"/>
        <rFont val="TH SarabunIT๙"/>
        <family val="2"/>
      </rPr>
      <t xml:space="preserve"> ปีงบประมาณ </t>
    </r>
    <r>
      <rPr>
        <b/>
        <sz val="14"/>
        <color theme="1"/>
        <rFont val="TH SarabunIT๙"/>
        <family val="2"/>
      </rPr>
      <t>2560</t>
    </r>
    <r>
      <rPr>
        <sz val="14"/>
        <color theme="1"/>
        <rFont val="TH SarabunIT๙"/>
        <family val="2"/>
      </rPr>
      <t xml:space="preserve"> ประกอบด้วย</t>
    </r>
  </si>
  <si>
    <t>1. เงินอุดหนุนทั่วไปสำหรับดำเนินการตามอำนาจหน้าที่และภารกิจถ่ายโอน</t>
  </si>
  <si>
    <t>2. เงินอุดหนุนสำหรับสนับสนุนอาหารเสริม (นม)</t>
  </si>
  <si>
    <t>3. เงินอุดหนุนสำหรับสนับสนุนอาหารกลางวัน</t>
  </si>
  <si>
    <t>5. เงินอุดหนุนสำหรับสนับสนุนศูนย์พัฒนาเด็กเล็ก</t>
  </si>
  <si>
    <t>ศูนย์พัฒนาเด็กเล็ก + โรงเรียน</t>
  </si>
  <si>
    <t>อาหารกลางวัน + ค่ารายหัว</t>
  </si>
  <si>
    <t xml:space="preserve">1.1 เงินอุดหนุนทั่วไป </t>
  </si>
  <si>
    <t>งานบริหารทั่วไปเกี่ยวกับการศึกษา</t>
  </si>
  <si>
    <t>เงินเดือนข้าราชการครู</t>
  </si>
  <si>
    <t>ประมาณการรายจ่าย   13,206,000 บาท</t>
  </si>
  <si>
    <t>เงินอุดหนุนทั่วไป ประจำปี 2560</t>
  </si>
  <si>
    <t>6. เงินอุดหนุนค่าใช้จ่ายสำหรับสนับสนุนการสร้างหลักประกันรายได้ให้แก่ผู้สูงอายุ</t>
  </si>
  <si>
    <r>
      <t>7. เงินอุดหนุนค่าใช้จ่ายสำหรับสนับสนุนสวัสดิการทางสังคมให้แก่ผู้พิการ</t>
    </r>
    <r>
      <rPr>
        <sz val="13"/>
        <color theme="1"/>
        <rFont val="TH SarabunIT๙"/>
        <family val="2"/>
      </rPr>
      <t>หรือทุพพลภาพ</t>
    </r>
  </si>
  <si>
    <t>8. เงินอุดหนุนค่าใช้จ่ายสำหรับสนับสนุนสวัสดิการทางสังคมให้แก่ผู้ป่วยเอดส์</t>
  </si>
  <si>
    <t>9. เงินอุดหนุนสำหรับป้องกันและแก้ไขปัญหายาเสพติด</t>
  </si>
  <si>
    <t xml:space="preserve"> - อุดหนุนอาสาสมัครสาธารณสุขมูลฐาน</t>
  </si>
  <si>
    <t xml:space="preserve"> - โครงการถ่ายทอดความรู้การจัดทำสื่อการเรียนการสอนระดับปฐมวัย</t>
  </si>
  <si>
    <t xml:space="preserve"> - โครงการก่อสร้างหอกระจายข่าว หมู่ที่ 1</t>
  </si>
  <si>
    <t xml:space="preserve"> - โครงการยกระดับถนนสายย่านแค - รพช. หมู่ที่ 2</t>
  </si>
  <si>
    <t xml:space="preserve"> - โครงการปรับปรุงถนนสายเลียบคลองพรุตีน หมู่ที่ 3</t>
  </si>
  <si>
    <t xml:space="preserve"> - โครงการปรับปรุงถนนสายทางหลวงชนบท - สี่แยกหนองไพ หมู่ที่ 7</t>
  </si>
  <si>
    <t xml:space="preserve"> - โครงการปรับปรุงถนนสายชายคลองนานายเดโช - บ้านนายสมยา หมู่ที่ 5</t>
  </si>
  <si>
    <t>ประมาณการรายรับทั้งสิ้น  25,084,200.- บาท</t>
  </si>
  <si>
    <t>รวมเป็นเงินทั้งสิ้น  25,084,200 บาท</t>
  </si>
  <si>
    <t>เงินอุดหนุนทั่วไป    11,878,200 บาท</t>
  </si>
  <si>
    <t>ค่าก่อสร้างสิ่งสาธารณูปการ</t>
  </si>
  <si>
    <t xml:space="preserve"> - โครงการปรับปรุงถนนสายคูไส้ไก่นายลอบ (บางปรง 2) หมู่ที่ 9</t>
  </si>
  <si>
    <t xml:space="preserve"> - โครงการจัดการเลือกตั้ง</t>
  </si>
  <si>
    <t xml:space="preserve"> - โครงการก่อสร้างรั้วศูนย์พัฒนาเด็กเล็ก (ศพด.) ตำบลเสือหึง</t>
  </si>
  <si>
    <t>ค่าใช้จ่ายด้านบุคลากร ร้อยละ 40  เป็นเงิน</t>
  </si>
  <si>
    <t>งบลงทุน ร้อยละ 20  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</si>
</sst>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"/>
    <numFmt numFmtId="188" formatCode="\(00000\)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3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3" fillId="0" borderId="0" xfId="0" applyNumberFormat="1" applyFont="1"/>
    <xf numFmtId="0" fontId="3" fillId="0" borderId="0" xfId="0" applyFont="1"/>
    <xf numFmtId="0" fontId="1" fillId="0" borderId="0" xfId="0" applyFont="1" applyBorder="1"/>
    <xf numFmtId="0" fontId="1" fillId="0" borderId="9" xfId="0" applyFont="1" applyBorder="1"/>
    <xf numFmtId="3" fontId="1" fillId="0" borderId="5" xfId="0" applyNumberFormat="1" applyFont="1" applyBorder="1"/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center"/>
    </xf>
    <xf numFmtId="187" fontId="1" fillId="0" borderId="9" xfId="0" applyNumberFormat="1" applyFont="1" applyBorder="1" applyAlignment="1">
      <alignment horizontal="center"/>
    </xf>
    <xf numFmtId="3" fontId="1" fillId="0" borderId="0" xfId="0" applyNumberFormat="1" applyFont="1"/>
    <xf numFmtId="3" fontId="3" fillId="0" borderId="0" xfId="0" applyNumberFormat="1" applyFont="1"/>
    <xf numFmtId="3" fontId="1" fillId="0" borderId="9" xfId="0" applyNumberFormat="1" applyFont="1" applyBorder="1"/>
    <xf numFmtId="3" fontId="3" fillId="0" borderId="9" xfId="0" applyNumberFormat="1" applyFont="1" applyBorder="1"/>
    <xf numFmtId="3" fontId="1" fillId="0" borderId="0" xfId="0" applyNumberFormat="1" applyFont="1" applyBorder="1"/>
    <xf numFmtId="3" fontId="3" fillId="0" borderId="9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187" fontId="5" fillId="0" borderId="8" xfId="0" applyNumberFormat="1" applyFont="1" applyBorder="1" applyAlignment="1">
      <alignment horizontal="center"/>
    </xf>
    <xf numFmtId="187" fontId="5" fillId="0" borderId="5" xfId="0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3" fontId="5" fillId="0" borderId="5" xfId="0" applyNumberFormat="1" applyFont="1" applyBorder="1"/>
    <xf numFmtId="188" fontId="5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5" xfId="0" applyNumberFormat="1" applyFont="1" applyBorder="1"/>
    <xf numFmtId="3" fontId="6" fillId="0" borderId="8" xfId="0" applyNumberFormat="1" applyFont="1" applyBorder="1"/>
    <xf numFmtId="0" fontId="7" fillId="0" borderId="5" xfId="0" applyFont="1" applyBorder="1" applyAlignment="1">
      <alignment horizontal="center"/>
    </xf>
    <xf numFmtId="0" fontId="1" fillId="0" borderId="5" xfId="0" applyFont="1" applyBorder="1"/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187" fontId="5" fillId="0" borderId="12" xfId="0" applyNumberFormat="1" applyFont="1" applyBorder="1" applyAlignment="1">
      <alignment horizontal="center"/>
    </xf>
    <xf numFmtId="0" fontId="5" fillId="0" borderId="12" xfId="0" applyFont="1" applyBorder="1"/>
    <xf numFmtId="3" fontId="5" fillId="0" borderId="12" xfId="0" applyNumberFormat="1" applyFont="1" applyBorder="1"/>
    <xf numFmtId="3" fontId="6" fillId="0" borderId="9" xfId="0" applyNumberFormat="1" applyFont="1" applyBorder="1"/>
    <xf numFmtId="0" fontId="5" fillId="0" borderId="8" xfId="0" applyNumberFormat="1" applyFont="1" applyBorder="1"/>
    <xf numFmtId="0" fontId="5" fillId="0" borderId="5" xfId="0" applyNumberFormat="1" applyFont="1" applyBorder="1"/>
    <xf numFmtId="0" fontId="5" fillId="0" borderId="6" xfId="0" applyNumberFormat="1" applyFont="1" applyBorder="1"/>
    <xf numFmtId="3" fontId="6" fillId="0" borderId="8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5" fillId="0" borderId="0" xfId="0" applyFont="1" applyAlignment="1"/>
    <xf numFmtId="4" fontId="3" fillId="0" borderId="13" xfId="0" applyNumberFormat="1" applyFont="1" applyBorder="1" applyAlignment="1">
      <alignment vertical="center"/>
    </xf>
    <xf numFmtId="4" fontId="1" fillId="0" borderId="14" xfId="0" applyNumberFormat="1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4" fontId="1" fillId="0" borderId="14" xfId="0" applyNumberFormat="1" applyFont="1" applyBorder="1" applyAlignment="1">
      <alignment horizontal="right" vertical="center"/>
    </xf>
    <xf numFmtId="187" fontId="3" fillId="0" borderId="17" xfId="0" applyNumberFormat="1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187" fontId="3" fillId="0" borderId="18" xfId="0" applyNumberFormat="1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1" fillId="0" borderId="18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9" xfId="0" applyFont="1" applyBorder="1"/>
    <xf numFmtId="0" fontId="1" fillId="0" borderId="9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3" fontId="3" fillId="0" borderId="0" xfId="0" applyNumberFormat="1" applyFont="1" applyAlignme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9" xfId="0" applyFont="1" applyBorder="1" applyAlignment="1">
      <alignment horizontal="center"/>
    </xf>
    <xf numFmtId="3" fontId="1" fillId="0" borderId="0" xfId="0" applyNumberFormat="1" applyFont="1" applyAlignment="1"/>
    <xf numFmtId="0" fontId="4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187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3" fillId="0" borderId="21" xfId="0" applyNumberFormat="1" applyFont="1" applyBorder="1"/>
    <xf numFmtId="3" fontId="3" fillId="0" borderId="21" xfId="0" applyNumberFormat="1" applyFont="1" applyBorder="1"/>
    <xf numFmtId="3" fontId="1" fillId="0" borderId="0" xfId="0" applyNumberFormat="1" applyFont="1" applyAlignment="1">
      <alignment horizontal="center"/>
    </xf>
    <xf numFmtId="3" fontId="3" fillId="0" borderId="9" xfId="0" applyNumberFormat="1" applyFont="1" applyFill="1" applyBorder="1"/>
    <xf numFmtId="3" fontId="3" fillId="2" borderId="9" xfId="0" applyNumberFormat="1" applyFont="1" applyFill="1" applyBorder="1"/>
    <xf numFmtId="3" fontId="3" fillId="3" borderId="9" xfId="0" applyNumberFormat="1" applyFont="1" applyFill="1" applyBorder="1"/>
    <xf numFmtId="3" fontId="3" fillId="0" borderId="22" xfId="0" applyNumberFormat="1" applyFont="1" applyBorder="1"/>
    <xf numFmtId="3" fontId="3" fillId="0" borderId="23" xfId="0" applyNumberFormat="1" applyFont="1" applyBorder="1"/>
    <xf numFmtId="3" fontId="1" fillId="0" borderId="9" xfId="0" applyNumberFormat="1" applyFont="1" applyFill="1" applyBorder="1"/>
    <xf numFmtId="3" fontId="1" fillId="0" borderId="9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" fontId="3" fillId="0" borderId="25" xfId="0" applyNumberFormat="1" applyFont="1" applyBorder="1" applyAlignment="1">
      <alignment vertical="center"/>
    </xf>
    <xf numFmtId="3" fontId="1" fillId="0" borderId="12" xfId="0" applyNumberFormat="1" applyFont="1" applyBorder="1"/>
    <xf numFmtId="4" fontId="3" fillId="0" borderId="11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left" vertical="center"/>
    </xf>
    <xf numFmtId="4" fontId="8" fillId="0" borderId="9" xfId="0" applyNumberFormat="1" applyFont="1" applyBorder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0" fontId="8" fillId="0" borderId="9" xfId="0" applyNumberFormat="1" applyFont="1" applyBorder="1" applyAlignment="1">
      <alignment horizontal="left" vertical="center"/>
    </xf>
    <xf numFmtId="4" fontId="2" fillId="0" borderId="9" xfId="0" applyNumberFormat="1" applyFont="1" applyBorder="1"/>
    <xf numFmtId="4" fontId="2" fillId="0" borderId="0" xfId="0" applyNumberFormat="1" applyFont="1"/>
    <xf numFmtId="0" fontId="2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vertical="center"/>
    </xf>
    <xf numFmtId="3" fontId="1" fillId="4" borderId="0" xfId="0" applyNumberFormat="1" applyFont="1" applyFill="1"/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0" xfId="0" applyFont="1" applyAlignment="1"/>
    <xf numFmtId="2" fontId="3" fillId="0" borderId="9" xfId="0" applyNumberFormat="1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center"/>
    </xf>
    <xf numFmtId="187" fontId="6" fillId="0" borderId="10" xfId="0" applyNumberFormat="1" applyFont="1" applyBorder="1" applyAlignment="1">
      <alignment horizontal="center"/>
    </xf>
    <xf numFmtId="187" fontId="6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6"/>
  <sheetViews>
    <sheetView topLeftCell="A58" workbookViewId="0">
      <selection activeCell="D48" sqref="D48"/>
    </sheetView>
  </sheetViews>
  <sheetFormatPr defaultRowHeight="14.25" x14ac:dyDescent="0.2"/>
  <cols>
    <col min="1" max="1" width="3.375" customWidth="1"/>
    <col min="2" max="2" width="39.25" customWidth="1"/>
    <col min="3" max="5" width="14" customWidth="1"/>
    <col min="6" max="6" width="1.125" customWidth="1"/>
    <col min="7" max="7" width="12.875" customWidth="1"/>
    <col min="8" max="8" width="13.625" customWidth="1"/>
    <col min="9" max="9" width="12.125" customWidth="1"/>
  </cols>
  <sheetData>
    <row r="1" spans="1:23" ht="20.25" x14ac:dyDescent="0.3">
      <c r="A1" s="139" t="s">
        <v>275</v>
      </c>
      <c r="B1" s="139"/>
      <c r="C1" s="139"/>
      <c r="D1" s="139"/>
      <c r="E1" s="13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x14ac:dyDescent="0.3">
      <c r="A2" s="139" t="s">
        <v>358</v>
      </c>
      <c r="B2" s="139"/>
      <c r="C2" s="139"/>
      <c r="D2" s="139"/>
      <c r="E2" s="13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.75" x14ac:dyDescent="0.3">
      <c r="A4" s="142" t="s">
        <v>0</v>
      </c>
      <c r="B4" s="143"/>
      <c r="C4" s="2" t="s">
        <v>3</v>
      </c>
      <c r="D4" s="2" t="s">
        <v>2</v>
      </c>
      <c r="E4" s="2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">
      <c r="A5" s="144"/>
      <c r="B5" s="145"/>
      <c r="C5" s="3" t="s">
        <v>1</v>
      </c>
      <c r="D5" s="3" t="s">
        <v>220</v>
      </c>
      <c r="E5" s="3" t="s">
        <v>276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75" x14ac:dyDescent="0.3">
      <c r="A6" s="59">
        <v>1</v>
      </c>
      <c r="B6" s="60" t="s">
        <v>4</v>
      </c>
      <c r="C6" s="55">
        <f>SUM(C7:C9)</f>
        <v>89114</v>
      </c>
      <c r="D6" s="20">
        <f>SUM(D7:D9)</f>
        <v>82600</v>
      </c>
      <c r="E6" s="20">
        <f>SUM(E7:E9)</f>
        <v>85800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.75" x14ac:dyDescent="0.3">
      <c r="A7" s="61"/>
      <c r="B7" s="62" t="s">
        <v>5</v>
      </c>
      <c r="C7" s="56">
        <v>42683</v>
      </c>
      <c r="D7" s="8">
        <v>39000</v>
      </c>
      <c r="E7" s="8">
        <v>42000</v>
      </c>
      <c r="F7" s="1"/>
      <c r="G7" s="81"/>
      <c r="H7" s="81" t="s">
        <v>308</v>
      </c>
      <c r="I7" s="81" t="s">
        <v>232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.75" x14ac:dyDescent="0.3">
      <c r="A8" s="61"/>
      <c r="B8" s="62" t="s">
        <v>6</v>
      </c>
      <c r="C8" s="56">
        <v>45631</v>
      </c>
      <c r="D8" s="8">
        <v>43000</v>
      </c>
      <c r="E8" s="8">
        <v>43000</v>
      </c>
      <c r="F8" s="1"/>
      <c r="G8" s="81">
        <v>37629</v>
      </c>
      <c r="H8" s="81">
        <v>8002</v>
      </c>
      <c r="I8" s="81">
        <f>SUM(G8:H8)</f>
        <v>45631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.75" x14ac:dyDescent="0.3">
      <c r="A9" s="61"/>
      <c r="B9" s="62" t="s">
        <v>7</v>
      </c>
      <c r="C9" s="56">
        <v>800</v>
      </c>
      <c r="D9" s="8">
        <v>600</v>
      </c>
      <c r="E9" s="8">
        <v>800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8.75" x14ac:dyDescent="0.3">
      <c r="A10" s="63">
        <v>2</v>
      </c>
      <c r="B10" s="64" t="s">
        <v>8</v>
      </c>
      <c r="C10" s="57">
        <f>SUM(C11:C18)</f>
        <v>159781</v>
      </c>
      <c r="D10" s="21">
        <f>SUM(D11:D18)</f>
        <v>12200</v>
      </c>
      <c r="E10" s="21">
        <f>SUM(E11:E18)</f>
        <v>15100</v>
      </c>
      <c r="F10" s="1"/>
      <c r="G10" s="1"/>
      <c r="H10" s="6"/>
      <c r="I10" s="6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.75" x14ac:dyDescent="0.3">
      <c r="A11" s="61"/>
      <c r="B11" s="62" t="s">
        <v>9</v>
      </c>
      <c r="C11" s="58">
        <v>388</v>
      </c>
      <c r="D11" s="8">
        <v>500</v>
      </c>
      <c r="E11" s="8">
        <v>500</v>
      </c>
      <c r="F11" s="1"/>
      <c r="G11" s="1"/>
      <c r="H11" s="121"/>
      <c r="I11" s="122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.75" x14ac:dyDescent="0.3">
      <c r="A12" s="61"/>
      <c r="B12" s="62" t="s">
        <v>10</v>
      </c>
      <c r="C12" s="58">
        <v>0</v>
      </c>
      <c r="D12" s="8">
        <v>100</v>
      </c>
      <c r="E12" s="8">
        <v>0</v>
      </c>
      <c r="F12" s="1"/>
      <c r="G12" s="1"/>
      <c r="H12" s="121"/>
      <c r="I12" s="122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8.75" x14ac:dyDescent="0.3">
      <c r="A13" s="61"/>
      <c r="B13" s="62" t="s">
        <v>325</v>
      </c>
      <c r="C13" s="58">
        <v>0</v>
      </c>
      <c r="D13" s="8">
        <v>0</v>
      </c>
      <c r="E13" s="8">
        <v>300</v>
      </c>
      <c r="F13" s="1"/>
      <c r="G13" s="1"/>
      <c r="H13" s="121"/>
      <c r="I13" s="122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.75" x14ac:dyDescent="0.3">
      <c r="A14" s="61"/>
      <c r="B14" s="62" t="s">
        <v>18</v>
      </c>
      <c r="C14" s="56">
        <v>300</v>
      </c>
      <c r="D14" s="8">
        <v>300</v>
      </c>
      <c r="E14" s="8">
        <v>300</v>
      </c>
      <c r="F14" s="1"/>
      <c r="G14" s="1"/>
      <c r="H14" s="121"/>
      <c r="I14" s="122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8.75" x14ac:dyDescent="0.3">
      <c r="A15" s="61"/>
      <c r="B15" s="62" t="s">
        <v>326</v>
      </c>
      <c r="C15" s="56">
        <v>2610</v>
      </c>
      <c r="D15" s="8">
        <v>0</v>
      </c>
      <c r="E15" s="8">
        <v>3000</v>
      </c>
      <c r="F15" s="1"/>
      <c r="G15" s="1"/>
      <c r="H15" s="121"/>
      <c r="I15" s="122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.75" x14ac:dyDescent="0.3">
      <c r="A16" s="61"/>
      <c r="B16" s="62" t="s">
        <v>327</v>
      </c>
      <c r="C16" s="58">
        <v>800</v>
      </c>
      <c r="D16" s="8">
        <v>800</v>
      </c>
      <c r="E16" s="8">
        <v>800</v>
      </c>
      <c r="F16" s="1"/>
      <c r="G16" s="1"/>
      <c r="H16" s="121"/>
      <c r="I16" s="123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8.75" x14ac:dyDescent="0.3">
      <c r="A17" s="61"/>
      <c r="B17" s="62" t="s">
        <v>328</v>
      </c>
      <c r="C17" s="56">
        <v>155367</v>
      </c>
      <c r="D17" s="8">
        <v>10000</v>
      </c>
      <c r="E17" s="8">
        <v>10000</v>
      </c>
      <c r="F17" s="1"/>
      <c r="G17" s="1"/>
      <c r="H17" s="121"/>
      <c r="I17" s="123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8.75" x14ac:dyDescent="0.3">
      <c r="A18" s="61"/>
      <c r="B18" s="62" t="s">
        <v>329</v>
      </c>
      <c r="C18" s="56">
        <v>316</v>
      </c>
      <c r="D18" s="8">
        <v>500</v>
      </c>
      <c r="E18" s="8">
        <v>200</v>
      </c>
      <c r="F18" s="1"/>
      <c r="G18" s="1"/>
      <c r="H18" s="121"/>
      <c r="I18" s="122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.75" x14ac:dyDescent="0.3">
      <c r="A19" s="63">
        <v>3</v>
      </c>
      <c r="B19" s="64" t="s">
        <v>11</v>
      </c>
      <c r="C19" s="57">
        <f>SUM(C20)</f>
        <v>162059</v>
      </c>
      <c r="D19" s="21">
        <f>SUM(D20)</f>
        <v>146000</v>
      </c>
      <c r="E19" s="21">
        <f>SUM(E20)</f>
        <v>162000</v>
      </c>
      <c r="F19" s="1"/>
      <c r="G19" s="1"/>
      <c r="H19" s="121"/>
      <c r="I19" s="123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.75" x14ac:dyDescent="0.3">
      <c r="A20" s="61"/>
      <c r="B20" s="62" t="s">
        <v>19</v>
      </c>
      <c r="C20" s="56">
        <v>162059</v>
      </c>
      <c r="D20" s="8">
        <v>146000</v>
      </c>
      <c r="E20" s="8">
        <v>162000</v>
      </c>
      <c r="F20" s="1"/>
      <c r="G20" s="1"/>
      <c r="H20" s="121"/>
      <c r="I20" s="122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8.75" x14ac:dyDescent="0.3">
      <c r="A21" s="63">
        <v>4</v>
      </c>
      <c r="B21" s="64" t="s">
        <v>20</v>
      </c>
      <c r="C21" s="57">
        <f>SUM(C22)</f>
        <v>269585</v>
      </c>
      <c r="D21" s="21">
        <f>SUM(D22)</f>
        <v>243500</v>
      </c>
      <c r="E21" s="21">
        <f>SUM(E22)</f>
        <v>280000</v>
      </c>
      <c r="F21" s="1"/>
      <c r="G21" s="1"/>
      <c r="H21" s="121"/>
      <c r="I21" s="122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.75" x14ac:dyDescent="0.3">
      <c r="A22" s="61"/>
      <c r="B22" s="62" t="s">
        <v>50</v>
      </c>
      <c r="C22" s="56">
        <v>269585</v>
      </c>
      <c r="D22" s="8">
        <v>243500</v>
      </c>
      <c r="E22" s="8">
        <v>280000</v>
      </c>
      <c r="F22" s="1"/>
      <c r="G22" s="1"/>
      <c r="H22" s="121"/>
      <c r="I22" s="122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.75" x14ac:dyDescent="0.3">
      <c r="A23" s="63">
        <v>5</v>
      </c>
      <c r="B23" s="64" t="s">
        <v>12</v>
      </c>
      <c r="C23" s="21">
        <f>SUM(C24:C25)</f>
        <v>226700</v>
      </c>
      <c r="D23" s="21">
        <f>SUM(D24:D25)</f>
        <v>23000</v>
      </c>
      <c r="E23" s="21">
        <f>SUM(E24:E25)</f>
        <v>23000</v>
      </c>
      <c r="F23" s="1"/>
      <c r="G23" s="1"/>
      <c r="H23" s="121"/>
      <c r="I23" s="122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8.75" x14ac:dyDescent="0.3">
      <c r="A24" s="61"/>
      <c r="B24" s="62" t="s">
        <v>13</v>
      </c>
      <c r="C24" s="56">
        <v>221100</v>
      </c>
      <c r="D24" s="8">
        <v>20000</v>
      </c>
      <c r="E24" s="8">
        <v>20000</v>
      </c>
      <c r="F24" s="1"/>
      <c r="G24" s="1"/>
      <c r="H24" s="121"/>
      <c r="I24" s="122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8.75" x14ac:dyDescent="0.3">
      <c r="A25" s="61"/>
      <c r="B25" s="62" t="s">
        <v>14</v>
      </c>
      <c r="C25" s="56">
        <v>5600</v>
      </c>
      <c r="D25" s="8">
        <v>3000</v>
      </c>
      <c r="E25" s="8">
        <v>3000</v>
      </c>
      <c r="F25" s="1"/>
      <c r="G25" s="1"/>
      <c r="H25" s="121"/>
      <c r="I25" s="122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.75" x14ac:dyDescent="0.3">
      <c r="A26" s="63">
        <v>6</v>
      </c>
      <c r="B26" s="64" t="s">
        <v>21</v>
      </c>
      <c r="C26" s="57">
        <f>SUM(C27:C28)</f>
        <v>0</v>
      </c>
      <c r="D26" s="21">
        <f>SUM(D27)</f>
        <v>1000</v>
      </c>
      <c r="E26" s="21">
        <f>SUM(E27)</f>
        <v>1000</v>
      </c>
      <c r="F26" s="1"/>
      <c r="G26" s="1"/>
      <c r="H26" s="121"/>
      <c r="I26" s="122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8.75" x14ac:dyDescent="0.3">
      <c r="A27" s="61"/>
      <c r="B27" s="62" t="s">
        <v>15</v>
      </c>
      <c r="C27" s="56">
        <v>0</v>
      </c>
      <c r="D27" s="8">
        <v>1000</v>
      </c>
      <c r="E27" s="8">
        <v>1000</v>
      </c>
      <c r="F27" s="1"/>
      <c r="G27" s="1"/>
      <c r="H27" s="121"/>
      <c r="I27" s="122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8.75" x14ac:dyDescent="0.3">
      <c r="A28" s="140" t="s">
        <v>16</v>
      </c>
      <c r="B28" s="141"/>
      <c r="C28" s="56"/>
      <c r="D28" s="8"/>
      <c r="E28" s="8"/>
      <c r="F28" s="1"/>
      <c r="G28" s="1"/>
      <c r="H28" s="121"/>
      <c r="I28" s="122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8.75" x14ac:dyDescent="0.3">
      <c r="A29" s="63">
        <v>1</v>
      </c>
      <c r="B29" s="64" t="s">
        <v>17</v>
      </c>
      <c r="C29" s="57">
        <f>SUM(C30:C39)</f>
        <v>12530296.210000001</v>
      </c>
      <c r="D29" s="21">
        <f>SUM(D30:D39)</f>
        <v>11714700</v>
      </c>
      <c r="E29" s="21">
        <f>SUM(E30:E39)</f>
        <v>12639100</v>
      </c>
      <c r="F29" s="1"/>
      <c r="G29" s="1"/>
      <c r="H29" s="121"/>
      <c r="I29" s="122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.75" x14ac:dyDescent="0.3">
      <c r="A30" s="61"/>
      <c r="B30" s="62" t="s">
        <v>271</v>
      </c>
      <c r="C30" s="56">
        <v>248131.68</v>
      </c>
      <c r="D30" s="8">
        <v>300000</v>
      </c>
      <c r="E30" s="8">
        <v>280000</v>
      </c>
      <c r="F30" s="1"/>
      <c r="G30" s="1"/>
      <c r="H30" s="121"/>
      <c r="I30" s="122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8.75" x14ac:dyDescent="0.3">
      <c r="A31" s="61"/>
      <c r="B31" s="62" t="s">
        <v>264</v>
      </c>
      <c r="C31" s="56">
        <v>9037257.7200000007</v>
      </c>
      <c r="D31" s="8">
        <v>8576700</v>
      </c>
      <c r="E31" s="8">
        <v>9137100</v>
      </c>
      <c r="F31" s="1"/>
      <c r="G31" s="1"/>
      <c r="H31" s="126"/>
      <c r="I31" s="122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8.75" x14ac:dyDescent="0.3">
      <c r="A32" s="61"/>
      <c r="B32" s="62" t="s">
        <v>265</v>
      </c>
      <c r="C32" s="56">
        <v>1167475.8</v>
      </c>
      <c r="D32" s="8">
        <v>1190000</v>
      </c>
      <c r="E32" s="8">
        <v>1190000</v>
      </c>
      <c r="F32" s="1"/>
      <c r="G32" s="1"/>
      <c r="H32" s="121"/>
      <c r="I32" s="122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.75" x14ac:dyDescent="0.3">
      <c r="A33" s="61"/>
      <c r="B33" s="62" t="s">
        <v>266</v>
      </c>
      <c r="C33" s="56">
        <v>61106.74</v>
      </c>
      <c r="D33" s="8">
        <v>40000</v>
      </c>
      <c r="E33" s="8">
        <v>60000</v>
      </c>
      <c r="F33" s="1"/>
      <c r="G33" s="1"/>
      <c r="H33" s="121"/>
      <c r="I33" s="122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.75" x14ac:dyDescent="0.3">
      <c r="A34" s="61"/>
      <c r="B34" s="62" t="s">
        <v>267</v>
      </c>
      <c r="C34" s="56">
        <v>596143.14</v>
      </c>
      <c r="D34" s="8">
        <v>530000</v>
      </c>
      <c r="E34" s="8">
        <v>595000</v>
      </c>
      <c r="F34" s="1"/>
      <c r="G34" s="1"/>
      <c r="H34" s="124"/>
      <c r="I34" s="122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75" x14ac:dyDescent="0.3">
      <c r="A35" s="61"/>
      <c r="B35" s="62" t="s">
        <v>268</v>
      </c>
      <c r="C35" s="56">
        <v>1026961.49</v>
      </c>
      <c r="D35" s="8">
        <v>730000</v>
      </c>
      <c r="E35" s="8">
        <v>1027000</v>
      </c>
      <c r="F35" s="1"/>
      <c r="G35" s="1"/>
      <c r="H35" s="121"/>
      <c r="I35" s="122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 x14ac:dyDescent="0.3">
      <c r="A36" s="61"/>
      <c r="B36" s="62" t="s">
        <v>269</v>
      </c>
      <c r="C36" s="56">
        <v>57849.2</v>
      </c>
      <c r="D36" s="8">
        <v>38000</v>
      </c>
      <c r="E36" s="8">
        <v>50000</v>
      </c>
      <c r="F36" s="1"/>
      <c r="G36" s="1"/>
      <c r="H36" s="121"/>
      <c r="I36" s="122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x14ac:dyDescent="0.3">
      <c r="A37" s="61"/>
      <c r="B37" s="62" t="s">
        <v>270</v>
      </c>
      <c r="C37" s="56">
        <v>29603.439999999999</v>
      </c>
      <c r="D37" s="8">
        <v>40000</v>
      </c>
      <c r="E37" s="8">
        <v>30000</v>
      </c>
      <c r="F37" s="1"/>
      <c r="G37" s="1"/>
      <c r="H37" s="121"/>
      <c r="I37" s="6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.75" x14ac:dyDescent="0.3">
      <c r="A38" s="65"/>
      <c r="B38" s="66" t="s">
        <v>324</v>
      </c>
      <c r="C38" s="56">
        <v>305767</v>
      </c>
      <c r="D38" s="8">
        <v>270000</v>
      </c>
      <c r="E38" s="8">
        <v>270000</v>
      </c>
      <c r="F38" s="1"/>
      <c r="G38" s="1"/>
      <c r="H38" s="6"/>
      <c r="I38" s="6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.75" x14ac:dyDescent="0.3">
      <c r="A39" s="61"/>
      <c r="B39" s="62" t="s">
        <v>22</v>
      </c>
      <c r="C39" s="56"/>
      <c r="D39" s="8"/>
      <c r="E39" s="8"/>
      <c r="F39" s="1"/>
      <c r="G39" s="1"/>
      <c r="H39" s="6"/>
      <c r="I39" s="6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8.75" x14ac:dyDescent="0.3">
      <c r="A40" s="140" t="s">
        <v>23</v>
      </c>
      <c r="B40" s="141"/>
      <c r="C40" s="57"/>
      <c r="D40" s="8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8.75" x14ac:dyDescent="0.3">
      <c r="A41" s="63">
        <v>1</v>
      </c>
      <c r="B41" s="64" t="s">
        <v>24</v>
      </c>
      <c r="C41" s="57">
        <f>SUM(C42)</f>
        <v>2999818</v>
      </c>
      <c r="D41" s="21">
        <f>SUM(D42)</f>
        <v>5077000</v>
      </c>
      <c r="E41" s="21">
        <f>SUM(E42)</f>
        <v>11878200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8.75" x14ac:dyDescent="0.3">
      <c r="A42" s="63"/>
      <c r="B42" s="62" t="s">
        <v>342</v>
      </c>
      <c r="C42" s="56">
        <v>2999818</v>
      </c>
      <c r="D42" s="8">
        <v>5077000</v>
      </c>
      <c r="E42" s="8">
        <f>SUM(D74)</f>
        <v>11878200</v>
      </c>
      <c r="F42" s="1"/>
      <c r="G42" s="14">
        <v>4508281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.75" x14ac:dyDescent="0.3">
      <c r="A43" s="63"/>
      <c r="B43" s="62"/>
      <c r="C43" s="57"/>
      <c r="D43" s="8"/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8.75" x14ac:dyDescent="0.3">
      <c r="A44" s="108"/>
      <c r="B44" s="109"/>
      <c r="C44" s="110"/>
      <c r="D44" s="111"/>
      <c r="E44" s="1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8.75" x14ac:dyDescent="0.3">
      <c r="A45" s="136" t="s">
        <v>27</v>
      </c>
      <c r="B45" s="137"/>
      <c r="C45" s="112">
        <f>SUM(C6+C10+C19+C21+C23+C29+C26+C41)</f>
        <v>16437353.210000001</v>
      </c>
      <c r="D45" s="112">
        <f>SUM(D6+D10+D19+D21+D23+D29+D26+D41)</f>
        <v>17300000</v>
      </c>
      <c r="E45" s="112">
        <f>SUM(E6+E10+E19+E21+E23+E29+E26+E41)</f>
        <v>25084200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.75" x14ac:dyDescent="0.3">
      <c r="A48" s="1"/>
      <c r="B48" s="80" t="s">
        <v>186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8.75" x14ac:dyDescent="0.3">
      <c r="A49" s="1"/>
      <c r="B49" s="22" t="s">
        <v>277</v>
      </c>
      <c r="C49" s="1"/>
      <c r="D49" s="1"/>
      <c r="E49" s="1"/>
      <c r="F49" s="1"/>
      <c r="G49" s="70" t="s">
        <v>323</v>
      </c>
      <c r="H49" s="70" t="s">
        <v>232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8.75" x14ac:dyDescent="0.3">
      <c r="A50" s="1"/>
      <c r="B50" s="1" t="s">
        <v>305</v>
      </c>
      <c r="C50" s="4">
        <f>SUM(C6+C10+C19+C21+C23+C26+C29)</f>
        <v>13437535.210000001</v>
      </c>
      <c r="D50" s="1" t="s">
        <v>26</v>
      </c>
      <c r="E50" s="81"/>
      <c r="F50" s="1"/>
      <c r="G50" s="81">
        <f>SUM(C50*5/100)</f>
        <v>671876.76050000009</v>
      </c>
      <c r="H50" s="81">
        <f>SUM(C50+G50)</f>
        <v>14109411.970500002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8.75" x14ac:dyDescent="0.3">
      <c r="A51" s="1"/>
      <c r="B51" s="1" t="s">
        <v>140</v>
      </c>
      <c r="C51" s="4">
        <f>SUM(C42)</f>
        <v>2999818</v>
      </c>
      <c r="D51" s="1" t="s">
        <v>26</v>
      </c>
      <c r="E51" s="1"/>
      <c r="F51" s="1"/>
      <c r="G51" s="81">
        <f>SUM(C51*5/100)</f>
        <v>149990.9</v>
      </c>
      <c r="H51" s="81">
        <f>SUM(C51+G51)</f>
        <v>3149808.9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thickBot="1" x14ac:dyDescent="0.35">
      <c r="A52" s="1"/>
      <c r="B52" s="107" t="s">
        <v>25</v>
      </c>
      <c r="C52" s="95">
        <f>SUM(C50:C51)</f>
        <v>16437353.210000001</v>
      </c>
      <c r="D52" s="1" t="s">
        <v>26</v>
      </c>
      <c r="E52" s="1"/>
      <c r="F52" s="1"/>
      <c r="G52" s="1"/>
      <c r="H52" s="81">
        <f>SUM(H50:H51)</f>
        <v>17259220.870500002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thickTop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8.75" x14ac:dyDescent="0.3">
      <c r="A54" s="1"/>
      <c r="B54" s="22" t="s">
        <v>221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8.75" x14ac:dyDescent="0.3">
      <c r="A55" s="1"/>
      <c r="B55" s="1" t="s">
        <v>221</v>
      </c>
      <c r="C55" s="15">
        <f>SUM(D6+D10+D19+D21+D23+D26+D29)</f>
        <v>12223000</v>
      </c>
      <c r="D55" s="1" t="s">
        <v>26</v>
      </c>
      <c r="E55" s="1"/>
      <c r="F55" s="1"/>
      <c r="G55" s="1"/>
      <c r="H55" s="1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8.75" x14ac:dyDescent="0.3">
      <c r="A56" s="1"/>
      <c r="B56" s="1" t="s">
        <v>140</v>
      </c>
      <c r="C56" s="15">
        <f>SUM(D42)</f>
        <v>5077000</v>
      </c>
      <c r="D56" s="1" t="s">
        <v>26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thickBot="1" x14ac:dyDescent="0.35">
      <c r="A57" s="1"/>
      <c r="B57" s="107" t="s">
        <v>27</v>
      </c>
      <c r="C57" s="96">
        <f>SUM(C55:C56)</f>
        <v>17300000</v>
      </c>
      <c r="D57" s="1" t="s">
        <v>26</v>
      </c>
      <c r="E57" s="1"/>
      <c r="F57" s="1"/>
      <c r="G57" s="1"/>
      <c r="H57" s="1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thickTop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8.75" x14ac:dyDescent="0.3">
      <c r="A59" s="1"/>
      <c r="B59" s="22" t="s">
        <v>278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8.75" x14ac:dyDescent="0.3">
      <c r="A60" s="1"/>
      <c r="B60" s="1" t="s">
        <v>278</v>
      </c>
      <c r="C60" s="15">
        <f>SUM(E6+E10+E19+E21+E23+E26+E29)</f>
        <v>13206000</v>
      </c>
      <c r="D60" s="1" t="s">
        <v>26</v>
      </c>
      <c r="E60" s="1"/>
      <c r="F60" s="1"/>
      <c r="G60" s="1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8.75" x14ac:dyDescent="0.3">
      <c r="A61" s="1"/>
      <c r="B61" s="1" t="s">
        <v>301</v>
      </c>
      <c r="C61" s="15">
        <f>SUM(E42)</f>
        <v>11878200</v>
      </c>
      <c r="D61" s="1" t="s">
        <v>26</v>
      </c>
      <c r="E61" s="1"/>
      <c r="F61" s="1"/>
      <c r="G61" s="1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thickBot="1" x14ac:dyDescent="0.35">
      <c r="A62" s="1"/>
      <c r="B62" s="107" t="s">
        <v>27</v>
      </c>
      <c r="C62" s="96">
        <f>SUM(C60:C61)</f>
        <v>25084200</v>
      </c>
      <c r="D62" s="1" t="s">
        <v>26</v>
      </c>
      <c r="E62" s="14"/>
      <c r="F62" s="1"/>
      <c r="G62" s="1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thickTop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8.75" x14ac:dyDescent="0.3">
      <c r="A64" s="1"/>
      <c r="B64" s="80" t="s">
        <v>186</v>
      </c>
      <c r="C64" s="1"/>
      <c r="D64" s="1"/>
      <c r="E64" s="1"/>
      <c r="F64" s="1"/>
      <c r="G64" s="1"/>
      <c r="H64" s="14"/>
      <c r="I64" s="1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.75" x14ac:dyDescent="0.3">
      <c r="A65" s="1"/>
      <c r="B65" s="138" t="s">
        <v>335</v>
      </c>
      <c r="C65" s="138"/>
      <c r="D65" s="138"/>
      <c r="E65" s="13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.75" x14ac:dyDescent="0.3">
      <c r="A66" s="1"/>
      <c r="B66" s="138" t="s">
        <v>336</v>
      </c>
      <c r="C66" s="138"/>
      <c r="D66" s="76">
        <v>3201300</v>
      </c>
      <c r="E66" s="127" t="s">
        <v>26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8.75" x14ac:dyDescent="0.3">
      <c r="A67" s="1"/>
      <c r="B67" s="138" t="s">
        <v>337</v>
      </c>
      <c r="C67" s="138"/>
      <c r="D67" s="76">
        <v>464640</v>
      </c>
      <c r="E67" s="129" t="s">
        <v>26</v>
      </c>
      <c r="F67" s="1"/>
      <c r="G67" s="1" t="s">
        <v>340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8.75" x14ac:dyDescent="0.3">
      <c r="A68" s="1"/>
      <c r="B68" s="138" t="s">
        <v>338</v>
      </c>
      <c r="C68" s="138"/>
      <c r="D68" s="76">
        <v>592000</v>
      </c>
      <c r="E68" s="129" t="s">
        <v>26</v>
      </c>
      <c r="F68" s="1"/>
      <c r="G68" s="1" t="s">
        <v>334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8.75" x14ac:dyDescent="0.3">
      <c r="A69" s="1"/>
      <c r="B69" s="133" t="s">
        <v>339</v>
      </c>
      <c r="C69" s="133"/>
      <c r="D69" s="76">
        <v>1142560</v>
      </c>
      <c r="E69" s="134" t="s">
        <v>26</v>
      </c>
      <c r="F69" s="1"/>
      <c r="G69" s="14">
        <v>471620</v>
      </c>
      <c r="H69" s="14">
        <v>126360</v>
      </c>
      <c r="I69" s="14">
        <v>24000</v>
      </c>
      <c r="J69" s="15">
        <f>SUM(G69:I69)</f>
        <v>621980</v>
      </c>
      <c r="K69" s="14">
        <v>180</v>
      </c>
      <c r="L69" s="14">
        <f>SUM(J69:K69)</f>
        <v>622160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8.75" x14ac:dyDescent="0.3">
      <c r="A70" s="1"/>
      <c r="B70" s="133" t="s">
        <v>347</v>
      </c>
      <c r="C70" s="133"/>
      <c r="D70" s="18">
        <v>4892400</v>
      </c>
      <c r="E70" s="134" t="s">
        <v>26</v>
      </c>
      <c r="F70" s="1"/>
      <c r="G70" s="1" t="s">
        <v>341</v>
      </c>
      <c r="H70" s="1"/>
      <c r="I70" s="14">
        <v>70</v>
      </c>
      <c r="J70" s="14">
        <v>1700</v>
      </c>
      <c r="K70" s="1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8.75" x14ac:dyDescent="0.3">
      <c r="A71" s="1"/>
      <c r="B71" s="133" t="s">
        <v>348</v>
      </c>
      <c r="C71" s="133"/>
      <c r="D71" s="18">
        <v>1516800</v>
      </c>
      <c r="E71" s="134" t="s">
        <v>26</v>
      </c>
      <c r="F71" s="1"/>
      <c r="G71" s="1"/>
      <c r="H71" s="14">
        <v>9000</v>
      </c>
      <c r="I71" s="14">
        <v>392000</v>
      </c>
      <c r="J71" s="14">
        <f>SUM(I70*J70)</f>
        <v>119000</v>
      </c>
      <c r="K71" s="15">
        <f>SUM(H71:J71)</f>
        <v>520000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8.75" x14ac:dyDescent="0.3">
      <c r="A72" s="1"/>
      <c r="B72" s="133" t="s">
        <v>349</v>
      </c>
      <c r="C72" s="133"/>
      <c r="D72" s="76">
        <v>36000</v>
      </c>
      <c r="E72" s="134" t="s">
        <v>26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8.75" x14ac:dyDescent="0.3">
      <c r="A73" s="1"/>
      <c r="B73" s="133" t="s">
        <v>350</v>
      </c>
      <c r="C73" s="133"/>
      <c r="D73" s="76">
        <v>32500</v>
      </c>
      <c r="E73" s="134" t="s">
        <v>26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.75" x14ac:dyDescent="0.3">
      <c r="A74" s="1"/>
      <c r="B74" s="132" t="s">
        <v>330</v>
      </c>
      <c r="C74" s="132"/>
      <c r="D74" s="77">
        <f>SUM(D65:D73)</f>
        <v>11878200</v>
      </c>
      <c r="E74" s="130" t="s">
        <v>26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8.75" x14ac:dyDescent="0.3">
      <c r="A75" s="1"/>
      <c r="B75" s="131"/>
      <c r="C75" s="106"/>
      <c r="D75" s="131"/>
      <c r="E75" s="13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.75" x14ac:dyDescent="0.3">
      <c r="A76" s="1"/>
      <c r="B76" s="105"/>
      <c r="C76" s="106"/>
      <c r="D76" s="105"/>
      <c r="E76" s="10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8.75" x14ac:dyDescent="0.3">
      <c r="A77" s="1"/>
      <c r="B77" s="105"/>
      <c r="C77" s="106"/>
      <c r="D77" s="105"/>
      <c r="E77" s="10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8.75" x14ac:dyDescent="0.3">
      <c r="A78" s="1"/>
      <c r="B78" s="105"/>
      <c r="C78" s="106"/>
      <c r="D78" s="105"/>
      <c r="E78" s="10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8.75" x14ac:dyDescent="0.3">
      <c r="A79" s="1"/>
      <c r="B79" s="105"/>
      <c r="C79" s="106"/>
      <c r="D79" s="105"/>
      <c r="E79" s="10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8.75" x14ac:dyDescent="0.3">
      <c r="A80" s="1"/>
      <c r="B80" s="105"/>
      <c r="C80" s="106"/>
      <c r="D80" s="105"/>
      <c r="E80" s="10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8.75" x14ac:dyDescent="0.3">
      <c r="A81" s="1"/>
      <c r="B81" s="105"/>
      <c r="C81" s="106"/>
      <c r="D81" s="105"/>
      <c r="E81" s="10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8.75" x14ac:dyDescent="0.3">
      <c r="A82" s="1"/>
      <c r="B82" s="105"/>
      <c r="C82" s="106"/>
      <c r="D82" s="105"/>
      <c r="E82" s="10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8.75" x14ac:dyDescent="0.3">
      <c r="A83" s="1"/>
      <c r="B83" s="105"/>
      <c r="C83" s="106"/>
      <c r="D83" s="105"/>
      <c r="E83" s="10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8.75" x14ac:dyDescent="0.3">
      <c r="A84" s="1"/>
      <c r="B84" s="105"/>
      <c r="C84" s="106"/>
      <c r="D84" s="105"/>
      <c r="E84" s="10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8.75" x14ac:dyDescent="0.3">
      <c r="A85" s="1"/>
      <c r="B85" s="105"/>
      <c r="C85" s="106"/>
      <c r="D85" s="105"/>
      <c r="E85" s="10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8.75" x14ac:dyDescent="0.3">
      <c r="A86" s="1"/>
      <c r="B86" s="105"/>
      <c r="C86" s="106"/>
      <c r="D86" s="105"/>
      <c r="E86" s="10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8.75" x14ac:dyDescent="0.3">
      <c r="A87" s="1"/>
      <c r="B87" s="105"/>
      <c r="C87" s="106"/>
      <c r="D87" s="105"/>
      <c r="E87" s="10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8.75" x14ac:dyDescent="0.3">
      <c r="A88" s="1"/>
      <c r="B88" s="105"/>
      <c r="C88" s="106"/>
      <c r="D88" s="105"/>
      <c r="E88" s="10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8.75" x14ac:dyDescent="0.3">
      <c r="A89" s="1"/>
      <c r="B89" s="105"/>
      <c r="C89" s="106"/>
      <c r="D89" s="105"/>
      <c r="E89" s="10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8.75" x14ac:dyDescent="0.3">
      <c r="A90" s="1"/>
      <c r="B90" s="105"/>
      <c r="C90" s="106"/>
      <c r="D90" s="105"/>
      <c r="E90" s="10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8.75" x14ac:dyDescent="0.3">
      <c r="A91" s="1"/>
      <c r="B91" s="105"/>
      <c r="C91" s="106"/>
      <c r="D91" s="105"/>
      <c r="E91" s="10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8.75" x14ac:dyDescent="0.3">
      <c r="A92" s="1"/>
      <c r="B92" s="105"/>
      <c r="C92" s="106"/>
      <c r="D92" s="105"/>
      <c r="E92" s="10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8.75" x14ac:dyDescent="0.3">
      <c r="A93" s="1"/>
      <c r="B93" s="105"/>
      <c r="C93" s="106"/>
      <c r="D93" s="105"/>
      <c r="E93" s="10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8.7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8.7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8.7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8.7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8.7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8.7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8.7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8.7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8.7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8.7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8.7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8.7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8.7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8.7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8.7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8.7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8.7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8.7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8.7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8.7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8.7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8.7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8.7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8.7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8.7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8.7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8.7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8.7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8.7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8.7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8.7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8.7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8.7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8.7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8.7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8.7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8.7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8.7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8.7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8.7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8.7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8.7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8.7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8.7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8.7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8.7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8.7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8.7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8.7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8.7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8.7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8.7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8.7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8.7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8.7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8.7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8.7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8.7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8.7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8.7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8.7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8.7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8.7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8.7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8.7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8.7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8.7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8.7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8.7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8.7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8.7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8.7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8.7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8.7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8.7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8.7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8.7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8.7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8.7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8.7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8.7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8.7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8.7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8.7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8.7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8.7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8.7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8.7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8.7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8.7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8.7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8.7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8.7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8.7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8.7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8.7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8.7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8.7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8.7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8.7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8.7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8.7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8.7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8.7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8.7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8.7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8.7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8.7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8.7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8.7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8.7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8.7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8.7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8.7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8.7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8.7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8.7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8.7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8.7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8.7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8.7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8.7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8.7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8.7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8.7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8.7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8.7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8.7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8.7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8.7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8.7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8.7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8.7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8.7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8.7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8.7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8.7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8.7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8.7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8.7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8.7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8.7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8.7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8.7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8.7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8.7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8.7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8.7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8.7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8.7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8.7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8.7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8.7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8.7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8.7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8.7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8.7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8.7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8.7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8.7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8.7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8.7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8.7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8.7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8.7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8.7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8.7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8.7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8.7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8.7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8.7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8.7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8.7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8.7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8.7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8.7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8.7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8.7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8.7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8.7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8.7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8.7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8.7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8.7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8.7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8.7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8.7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8.7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8.7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8.7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8.7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8.7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8.7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8.7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8.7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8.7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8.7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8.7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8.7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8.7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8.7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8.7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8.7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8.7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8.7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8.7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8.7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8.7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8.7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8.7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8.7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8.7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8.7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8.7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8.7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8.7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8.7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8.7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8.7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8.7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8.7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8.7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8.7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8.7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8.7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8.7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8.7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8.7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8.7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8.7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8.7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8.7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8.7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8.7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8.7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8.7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8.7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8.7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8.7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8.7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8.7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</sheetData>
  <mergeCells count="10">
    <mergeCell ref="A1:E1"/>
    <mergeCell ref="A2:E2"/>
    <mergeCell ref="A28:B28"/>
    <mergeCell ref="A4:B5"/>
    <mergeCell ref="A40:B40"/>
    <mergeCell ref="A45:B45"/>
    <mergeCell ref="B65:E65"/>
    <mergeCell ref="B66:C66"/>
    <mergeCell ref="B67:C67"/>
    <mergeCell ref="B68:C68"/>
  </mergeCells>
  <pageMargins left="0.6692913385826772" right="0.43307086614173229" top="0.94488188976377963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5"/>
  <sheetViews>
    <sheetView tabSelected="1" topLeftCell="A31" workbookViewId="0">
      <selection activeCell="C315" sqref="C315"/>
    </sheetView>
  </sheetViews>
  <sheetFormatPr defaultRowHeight="14.25" x14ac:dyDescent="0.2"/>
  <cols>
    <col min="1" max="1" width="4.625" customWidth="1"/>
    <col min="2" max="2" width="63.375" customWidth="1"/>
    <col min="3" max="3" width="14.125" customWidth="1"/>
    <col min="4" max="4" width="6" customWidth="1"/>
    <col min="5" max="5" width="1.25" customWidth="1"/>
    <col min="6" max="6" width="10.875" bestFit="1" customWidth="1"/>
    <col min="7" max="7" width="12.75" customWidth="1"/>
    <col min="8" max="8" width="11.5" customWidth="1"/>
    <col min="9" max="9" width="10.375" customWidth="1"/>
  </cols>
  <sheetData>
    <row r="1" spans="1:18" ht="20.25" x14ac:dyDescent="0.3">
      <c r="A1" s="139" t="s">
        <v>274</v>
      </c>
      <c r="B1" s="139"/>
      <c r="C1" s="139"/>
      <c r="D1" s="139"/>
      <c r="E1" s="1"/>
      <c r="F1" s="14"/>
      <c r="G1" s="14"/>
      <c r="H1" s="14"/>
      <c r="I1" s="14"/>
      <c r="J1" s="14"/>
      <c r="K1" s="14"/>
      <c r="L1" s="14"/>
      <c r="M1" s="14"/>
      <c r="N1" s="1"/>
      <c r="O1" s="1"/>
      <c r="P1" s="1"/>
      <c r="Q1" s="1"/>
      <c r="R1" s="1"/>
    </row>
    <row r="2" spans="1:18" ht="20.25" x14ac:dyDescent="0.3">
      <c r="A2" s="139" t="s">
        <v>345</v>
      </c>
      <c r="B2" s="139"/>
      <c r="C2" s="139"/>
      <c r="D2" s="139"/>
      <c r="E2" s="1"/>
      <c r="F2" s="14"/>
      <c r="G2" s="14"/>
      <c r="H2" s="14"/>
      <c r="I2" s="14"/>
      <c r="J2" s="14"/>
      <c r="K2" s="14"/>
      <c r="L2" s="14"/>
      <c r="M2" s="14"/>
      <c r="N2" s="1"/>
      <c r="O2" s="1"/>
      <c r="P2" s="1"/>
      <c r="Q2" s="1"/>
      <c r="R2" s="1"/>
    </row>
    <row r="3" spans="1:18" ht="20.25" x14ac:dyDescent="0.3">
      <c r="A3" s="139" t="s">
        <v>360</v>
      </c>
      <c r="B3" s="139"/>
      <c r="C3" s="139"/>
      <c r="D3" s="139"/>
      <c r="E3" s="1"/>
      <c r="F3" s="14"/>
      <c r="G3" s="14"/>
      <c r="H3" s="14"/>
      <c r="I3" s="14"/>
      <c r="J3" s="14"/>
      <c r="K3" s="14"/>
      <c r="L3" s="14"/>
      <c r="M3" s="14"/>
      <c r="N3" s="1"/>
      <c r="O3" s="1"/>
      <c r="P3" s="1"/>
      <c r="Q3" s="1"/>
      <c r="R3" s="1"/>
    </row>
    <row r="4" spans="1:18" ht="20.25" x14ac:dyDescent="0.3">
      <c r="A4" s="139" t="s">
        <v>359</v>
      </c>
      <c r="B4" s="139"/>
      <c r="C4" s="139"/>
      <c r="D4" s="139"/>
      <c r="E4" s="1"/>
      <c r="F4" s="14"/>
      <c r="G4" s="14"/>
      <c r="H4" s="14"/>
      <c r="I4" s="14"/>
      <c r="J4" s="14"/>
      <c r="K4" s="14"/>
      <c r="L4" s="14"/>
      <c r="M4" s="14"/>
      <c r="N4" s="1"/>
      <c r="O4" s="1"/>
      <c r="P4" s="1"/>
      <c r="Q4" s="1"/>
      <c r="R4" s="1"/>
    </row>
    <row r="5" spans="1:18" ht="18.75" x14ac:dyDescent="0.3">
      <c r="A5" s="1"/>
      <c r="B5" s="1"/>
      <c r="C5" s="1"/>
      <c r="D5" s="1"/>
      <c r="E5" s="1"/>
      <c r="F5" s="14"/>
      <c r="G5" s="14"/>
      <c r="H5" s="14"/>
      <c r="I5" s="14"/>
      <c r="J5" s="14"/>
      <c r="K5" s="14"/>
      <c r="L5" s="14"/>
      <c r="M5" s="14"/>
      <c r="N5" s="1"/>
      <c r="O5" s="1"/>
      <c r="P5" s="1"/>
      <c r="Q5" s="1"/>
      <c r="R5" s="1"/>
    </row>
    <row r="6" spans="1:18" ht="18.75" x14ac:dyDescent="0.3">
      <c r="A6" s="78" t="s">
        <v>29</v>
      </c>
      <c r="B6" s="78" t="s">
        <v>30</v>
      </c>
      <c r="C6" s="78" t="s">
        <v>183</v>
      </c>
      <c r="D6" s="78" t="s">
        <v>212</v>
      </c>
      <c r="E6" s="1"/>
      <c r="F6" s="14"/>
      <c r="G6" s="14"/>
      <c r="H6" s="14"/>
      <c r="I6" s="14"/>
      <c r="J6" s="14"/>
      <c r="K6" s="14"/>
      <c r="L6" s="14"/>
      <c r="M6" s="14"/>
      <c r="N6" s="1"/>
      <c r="O6" s="1"/>
      <c r="P6" s="1"/>
      <c r="Q6" s="1"/>
      <c r="R6" s="1"/>
    </row>
    <row r="7" spans="1:18" ht="18.75" x14ac:dyDescent="0.3">
      <c r="A7" s="13"/>
      <c r="B7" s="12" t="s">
        <v>189</v>
      </c>
      <c r="C7" s="68"/>
      <c r="D7" s="68"/>
      <c r="E7" s="1"/>
      <c r="F7" s="14"/>
      <c r="G7" s="14"/>
      <c r="H7" s="14"/>
      <c r="I7" s="14"/>
      <c r="J7" s="14"/>
      <c r="K7" s="14"/>
      <c r="L7" s="14"/>
      <c r="M7" s="14"/>
      <c r="N7" s="1"/>
      <c r="O7" s="1"/>
      <c r="P7" s="1"/>
      <c r="Q7" s="1"/>
      <c r="R7" s="1"/>
    </row>
    <row r="8" spans="1:18" ht="18.75" x14ac:dyDescent="0.3">
      <c r="A8" s="13"/>
      <c r="B8" s="12" t="s">
        <v>190</v>
      </c>
      <c r="C8" s="68"/>
      <c r="D8" s="68"/>
      <c r="E8" s="1"/>
      <c r="F8" s="14"/>
      <c r="G8" s="14"/>
      <c r="H8" s="14"/>
      <c r="I8" s="14"/>
      <c r="J8" s="14"/>
      <c r="K8" s="14"/>
      <c r="L8" s="14"/>
      <c r="M8" s="14"/>
      <c r="N8" s="1"/>
      <c r="O8" s="1"/>
      <c r="P8" s="1"/>
      <c r="Q8" s="1"/>
      <c r="R8" s="1"/>
    </row>
    <row r="9" spans="1:18" ht="18.75" x14ac:dyDescent="0.3">
      <c r="A9" s="7"/>
      <c r="B9" s="12" t="s">
        <v>38</v>
      </c>
      <c r="C9" s="100">
        <f>SUM(C10+C16)</f>
        <v>5965260</v>
      </c>
      <c r="D9" s="67"/>
      <c r="E9" s="1"/>
      <c r="F9" s="14"/>
      <c r="G9" s="14"/>
      <c r="H9" s="14"/>
      <c r="I9" s="14"/>
      <c r="J9" s="14"/>
      <c r="K9" s="14"/>
      <c r="L9" s="14"/>
      <c r="M9" s="14"/>
      <c r="N9" s="1"/>
      <c r="O9" s="1"/>
      <c r="P9" s="1"/>
      <c r="Q9" s="1"/>
      <c r="R9" s="1"/>
    </row>
    <row r="10" spans="1:18" ht="18.75" x14ac:dyDescent="0.3">
      <c r="A10" s="7"/>
      <c r="B10" s="12" t="s">
        <v>39</v>
      </c>
      <c r="C10" s="17">
        <f>SUM(C11:C15)</f>
        <v>2484720</v>
      </c>
      <c r="D10" s="67"/>
      <c r="E10" s="1"/>
      <c r="F10" s="14"/>
      <c r="G10" s="14"/>
      <c r="H10" s="14"/>
      <c r="I10" s="14"/>
      <c r="J10" s="14"/>
      <c r="K10" s="14"/>
      <c r="L10" s="14"/>
      <c r="M10" s="14"/>
      <c r="N10" s="1"/>
      <c r="O10" s="1"/>
      <c r="P10" s="1"/>
      <c r="Q10" s="1"/>
      <c r="R10" s="1"/>
    </row>
    <row r="11" spans="1:18" ht="18.75" x14ac:dyDescent="0.3">
      <c r="A11" s="13">
        <v>1</v>
      </c>
      <c r="B11" s="7" t="s">
        <v>40</v>
      </c>
      <c r="C11" s="16">
        <v>514080</v>
      </c>
      <c r="D11" s="68">
        <v>37</v>
      </c>
      <c r="E11" s="1"/>
      <c r="F11" s="146" t="s">
        <v>224</v>
      </c>
      <c r="G11" s="146"/>
      <c r="H11" s="146"/>
      <c r="I11" s="146"/>
      <c r="J11" s="146"/>
      <c r="K11" s="146"/>
      <c r="L11" s="146"/>
      <c r="M11" s="146"/>
      <c r="N11" s="1"/>
      <c r="O11" s="1"/>
      <c r="P11" s="1"/>
      <c r="Q11" s="1"/>
      <c r="R11" s="1"/>
    </row>
    <row r="12" spans="1:18" ht="18.75" x14ac:dyDescent="0.3">
      <c r="A12" s="13">
        <v>2</v>
      </c>
      <c r="B12" s="7" t="s">
        <v>52</v>
      </c>
      <c r="C12" s="16">
        <v>42120</v>
      </c>
      <c r="D12" s="68">
        <v>37</v>
      </c>
      <c r="E12" s="1"/>
      <c r="F12" s="79"/>
      <c r="G12" s="79"/>
      <c r="H12" s="79"/>
      <c r="I12" s="79"/>
      <c r="J12" s="79"/>
      <c r="K12" s="79"/>
      <c r="L12" s="79"/>
      <c r="M12" s="14"/>
      <c r="N12" s="1"/>
      <c r="O12" s="1"/>
      <c r="P12" s="1"/>
      <c r="Q12" s="1"/>
      <c r="R12" s="1"/>
    </row>
    <row r="13" spans="1:18" ht="18.75" x14ac:dyDescent="0.3">
      <c r="A13" s="13">
        <v>3</v>
      </c>
      <c r="B13" s="7" t="s">
        <v>53</v>
      </c>
      <c r="C13" s="16">
        <v>42120</v>
      </c>
      <c r="D13" s="68">
        <v>37</v>
      </c>
      <c r="E13" s="1"/>
      <c r="F13" s="14"/>
      <c r="G13" s="14"/>
      <c r="H13" s="14"/>
      <c r="I13" s="14"/>
      <c r="J13" s="14"/>
      <c r="K13" s="14"/>
      <c r="L13" s="14"/>
      <c r="M13" s="14"/>
      <c r="N13" s="1"/>
      <c r="O13" s="1"/>
      <c r="P13" s="1"/>
      <c r="Q13" s="1"/>
      <c r="R13" s="1"/>
    </row>
    <row r="14" spans="1:18" ht="18.75" x14ac:dyDescent="0.3">
      <c r="A14" s="13">
        <v>4</v>
      </c>
      <c r="B14" s="7" t="s">
        <v>54</v>
      </c>
      <c r="C14" s="16">
        <v>86400</v>
      </c>
      <c r="D14" s="68">
        <v>37</v>
      </c>
      <c r="E14" s="1"/>
      <c r="F14" s="14"/>
      <c r="G14" s="14"/>
      <c r="H14" s="14"/>
      <c r="I14" s="14"/>
      <c r="J14" s="14"/>
      <c r="K14" s="14"/>
      <c r="L14" s="14"/>
      <c r="M14" s="14"/>
      <c r="N14" s="1"/>
      <c r="O14" s="1"/>
      <c r="P14" s="1"/>
      <c r="Q14" s="1"/>
      <c r="R14" s="1"/>
    </row>
    <row r="15" spans="1:18" ht="18.75" x14ac:dyDescent="0.3">
      <c r="A15" s="13">
        <v>5</v>
      </c>
      <c r="B15" s="7" t="s">
        <v>41</v>
      </c>
      <c r="C15" s="16">
        <v>1800000</v>
      </c>
      <c r="D15" s="68">
        <v>37</v>
      </c>
      <c r="E15" s="1"/>
      <c r="F15" s="14"/>
      <c r="G15" s="14"/>
      <c r="H15" s="14"/>
      <c r="I15" s="14"/>
      <c r="J15" s="14"/>
      <c r="K15" s="14"/>
      <c r="L15" s="14"/>
      <c r="M15" s="14"/>
      <c r="N15" s="1"/>
      <c r="O15" s="1"/>
      <c r="P15" s="1"/>
      <c r="Q15" s="1"/>
      <c r="R15" s="1"/>
    </row>
    <row r="16" spans="1:18" ht="18.75" x14ac:dyDescent="0.3">
      <c r="A16" s="13"/>
      <c r="B16" s="12" t="s">
        <v>42</v>
      </c>
      <c r="C16" s="98">
        <f>SUM(C17:C21)</f>
        <v>3480540</v>
      </c>
      <c r="D16" s="67"/>
      <c r="E16" s="1"/>
      <c r="F16" s="14"/>
      <c r="G16" s="14"/>
      <c r="H16" s="14"/>
      <c r="I16" s="14"/>
      <c r="J16" s="14"/>
      <c r="K16" s="14"/>
      <c r="L16" s="14"/>
      <c r="M16" s="14"/>
      <c r="N16" s="1"/>
      <c r="O16" s="1"/>
      <c r="P16" s="1"/>
      <c r="Q16" s="1"/>
      <c r="R16" s="1"/>
    </row>
    <row r="17" spans="1:18" ht="18.75" x14ac:dyDescent="0.3">
      <c r="A17" s="13">
        <v>6</v>
      </c>
      <c r="B17" s="7" t="s">
        <v>43</v>
      </c>
      <c r="C17" s="16">
        <v>2461560</v>
      </c>
      <c r="D17" s="68">
        <v>37</v>
      </c>
      <c r="E17" s="1"/>
      <c r="F17" s="146" t="s">
        <v>224</v>
      </c>
      <c r="G17" s="146"/>
      <c r="H17" s="146"/>
      <c r="I17" s="146"/>
      <c r="J17" s="146"/>
      <c r="K17" s="146"/>
      <c r="L17" s="146"/>
      <c r="M17" s="146"/>
      <c r="N17" s="1"/>
      <c r="O17" s="1"/>
      <c r="P17" s="1"/>
      <c r="Q17" s="1"/>
      <c r="R17" s="1"/>
    </row>
    <row r="18" spans="1:18" ht="18.75" x14ac:dyDescent="0.3">
      <c r="A18" s="13">
        <v>7</v>
      </c>
      <c r="B18" s="7" t="s">
        <v>45</v>
      </c>
      <c r="C18" s="16">
        <v>132000</v>
      </c>
      <c r="D18" s="68">
        <v>37</v>
      </c>
      <c r="E18" s="1"/>
      <c r="F18" s="79"/>
      <c r="G18" s="79">
        <v>4000</v>
      </c>
      <c r="H18" s="79">
        <v>3500</v>
      </c>
      <c r="I18" s="14">
        <v>3500</v>
      </c>
      <c r="J18" s="125">
        <f>SUM(G18:I18)</f>
        <v>11000</v>
      </c>
      <c r="K18" s="125">
        <f>SUM(J18*12)</f>
        <v>132000</v>
      </c>
      <c r="L18" s="14"/>
      <c r="M18" s="14"/>
      <c r="N18" s="1"/>
      <c r="O18" s="1"/>
      <c r="P18" s="1"/>
      <c r="Q18" s="1"/>
      <c r="R18" s="1"/>
    </row>
    <row r="19" spans="1:18" ht="18.75" x14ac:dyDescent="0.3">
      <c r="A19" s="13">
        <v>8</v>
      </c>
      <c r="B19" s="7" t="s">
        <v>123</v>
      </c>
      <c r="C19" s="103">
        <v>720240</v>
      </c>
      <c r="D19" s="68">
        <v>37</v>
      </c>
      <c r="E19" s="1"/>
      <c r="F19" s="146" t="s">
        <v>224</v>
      </c>
      <c r="G19" s="146"/>
      <c r="H19" s="146"/>
      <c r="I19" s="146"/>
      <c r="J19" s="146"/>
      <c r="K19" s="146"/>
      <c r="L19" s="146"/>
      <c r="M19" s="146"/>
      <c r="N19" s="1"/>
      <c r="O19" s="1"/>
      <c r="P19" s="1"/>
      <c r="Q19" s="1"/>
      <c r="R19" s="1"/>
    </row>
    <row r="20" spans="1:18" ht="18.75" x14ac:dyDescent="0.3">
      <c r="A20" s="13">
        <v>9</v>
      </c>
      <c r="B20" s="7" t="s">
        <v>46</v>
      </c>
      <c r="C20" s="103">
        <v>80340</v>
      </c>
      <c r="D20" s="68">
        <v>37</v>
      </c>
      <c r="E20" s="1"/>
      <c r="F20" s="14"/>
      <c r="G20" s="14"/>
      <c r="H20" s="14"/>
      <c r="I20" s="14"/>
      <c r="J20" s="14"/>
      <c r="K20" s="14"/>
      <c r="L20" s="14"/>
      <c r="M20" s="14"/>
      <c r="N20" s="1"/>
      <c r="O20" s="1"/>
      <c r="P20" s="1"/>
      <c r="Q20" s="1"/>
      <c r="R20" s="1"/>
    </row>
    <row r="21" spans="1:18" ht="18.75" x14ac:dyDescent="0.3">
      <c r="A21" s="13">
        <v>10</v>
      </c>
      <c r="B21" s="7" t="s">
        <v>141</v>
      </c>
      <c r="C21" s="16">
        <v>86400</v>
      </c>
      <c r="D21" s="68">
        <v>38</v>
      </c>
      <c r="E21" s="1"/>
      <c r="F21" s="14"/>
      <c r="G21" s="14">
        <v>7200</v>
      </c>
      <c r="H21" s="125">
        <f>SUM(G21*12)</f>
        <v>86400</v>
      </c>
      <c r="I21" s="14"/>
      <c r="J21" s="14"/>
      <c r="K21" s="14"/>
      <c r="L21" s="14"/>
      <c r="M21" s="14"/>
      <c r="N21" s="1"/>
      <c r="O21" s="1"/>
      <c r="P21" s="1"/>
      <c r="Q21" s="1"/>
      <c r="R21" s="1"/>
    </row>
    <row r="22" spans="1:18" ht="18.75" x14ac:dyDescent="0.3">
      <c r="A22" s="13"/>
      <c r="B22" s="12" t="s">
        <v>48</v>
      </c>
      <c r="C22" s="100">
        <f>SUM(C23+C28+C39)</f>
        <v>1340400</v>
      </c>
      <c r="D22" s="67"/>
      <c r="E22" s="1"/>
      <c r="F22" s="14"/>
      <c r="G22" s="14"/>
      <c r="H22" s="14"/>
      <c r="I22" s="14"/>
      <c r="J22" s="14"/>
      <c r="K22" s="14"/>
      <c r="L22" s="14"/>
      <c r="M22" s="14"/>
      <c r="N22" s="1"/>
      <c r="O22" s="1"/>
      <c r="P22" s="1"/>
      <c r="Q22" s="1"/>
      <c r="R22" s="1"/>
    </row>
    <row r="23" spans="1:18" ht="18.75" x14ac:dyDescent="0.3">
      <c r="A23" s="13"/>
      <c r="B23" s="12" t="s">
        <v>61</v>
      </c>
      <c r="C23" s="17">
        <f>SUM(C24:C27)</f>
        <v>377400</v>
      </c>
      <c r="D23" s="67"/>
      <c r="E23" s="1"/>
      <c r="F23" s="14"/>
      <c r="G23" s="14"/>
      <c r="H23" s="14"/>
      <c r="I23" s="14"/>
      <c r="J23" s="14"/>
      <c r="K23" s="14"/>
      <c r="L23" s="14"/>
      <c r="M23" s="14"/>
      <c r="N23" s="1"/>
      <c r="O23" s="1"/>
      <c r="P23" s="1"/>
      <c r="Q23" s="1"/>
      <c r="R23" s="1"/>
    </row>
    <row r="24" spans="1:18" ht="18.75" x14ac:dyDescent="0.3">
      <c r="A24" s="13">
        <v>11</v>
      </c>
      <c r="B24" s="7" t="s">
        <v>49</v>
      </c>
      <c r="C24" s="16">
        <v>60000</v>
      </c>
      <c r="D24" s="68">
        <v>38</v>
      </c>
      <c r="E24" s="1"/>
      <c r="F24" s="14"/>
      <c r="G24" s="14">
        <v>400000</v>
      </c>
      <c r="H24" s="14"/>
      <c r="I24" s="14"/>
      <c r="J24" s="14"/>
      <c r="K24" s="14"/>
      <c r="L24" s="14"/>
      <c r="M24" s="14"/>
      <c r="N24" s="1"/>
      <c r="O24" s="1"/>
      <c r="P24" s="1"/>
      <c r="Q24" s="1"/>
      <c r="R24" s="1"/>
    </row>
    <row r="25" spans="1:18" ht="18.75" x14ac:dyDescent="0.3">
      <c r="A25" s="13">
        <v>12</v>
      </c>
      <c r="B25" s="7" t="s">
        <v>56</v>
      </c>
      <c r="C25" s="16">
        <v>15000</v>
      </c>
      <c r="D25" s="68">
        <v>38</v>
      </c>
      <c r="E25" s="1"/>
      <c r="F25" s="14"/>
      <c r="G25" s="14"/>
      <c r="H25" s="14"/>
      <c r="I25" s="14"/>
      <c r="J25" s="14"/>
      <c r="K25" s="14"/>
      <c r="L25" s="14"/>
      <c r="M25" s="14"/>
      <c r="N25" s="1"/>
      <c r="O25" s="1"/>
      <c r="P25" s="1"/>
      <c r="Q25" s="1"/>
      <c r="R25" s="1"/>
    </row>
    <row r="26" spans="1:18" ht="18.75" x14ac:dyDescent="0.3">
      <c r="A26" s="13">
        <v>13</v>
      </c>
      <c r="B26" s="7" t="s">
        <v>57</v>
      </c>
      <c r="C26" s="103">
        <v>288000</v>
      </c>
      <c r="D26" s="68">
        <v>38</v>
      </c>
      <c r="E26" s="1"/>
      <c r="F26" s="146" t="s">
        <v>223</v>
      </c>
      <c r="G26" s="146"/>
      <c r="H26" s="146"/>
      <c r="I26" s="146"/>
      <c r="J26" s="146"/>
      <c r="K26" s="146"/>
      <c r="L26" s="146"/>
      <c r="M26" s="146"/>
      <c r="N26" s="1"/>
      <c r="O26" s="1"/>
      <c r="P26" s="1"/>
      <c r="Q26" s="1"/>
      <c r="R26" s="1"/>
    </row>
    <row r="27" spans="1:18" ht="18.75" x14ac:dyDescent="0.3">
      <c r="A27" s="13">
        <v>14</v>
      </c>
      <c r="B27" s="7" t="s">
        <v>58</v>
      </c>
      <c r="C27" s="103">
        <v>14400</v>
      </c>
      <c r="D27" s="68">
        <v>38</v>
      </c>
      <c r="E27" s="1"/>
      <c r="F27" s="97"/>
      <c r="G27" s="14">
        <v>4900</v>
      </c>
      <c r="H27" s="14">
        <v>4900</v>
      </c>
      <c r="I27" s="14">
        <v>4900</v>
      </c>
      <c r="J27" s="14"/>
      <c r="K27" s="15">
        <f>SUM(G27:J27)</f>
        <v>14700</v>
      </c>
      <c r="L27" s="97"/>
      <c r="M27" s="97"/>
      <c r="N27" s="1"/>
      <c r="O27" s="1"/>
      <c r="P27" s="1"/>
      <c r="Q27" s="1"/>
      <c r="R27" s="1"/>
    </row>
    <row r="28" spans="1:18" ht="18.75" x14ac:dyDescent="0.3">
      <c r="A28" s="9"/>
      <c r="B28" s="12" t="s">
        <v>62</v>
      </c>
      <c r="C28" s="19">
        <f>SUM(C29+C30+C32+C37)</f>
        <v>603000</v>
      </c>
      <c r="D28" s="67"/>
      <c r="E28" s="1"/>
      <c r="F28" s="14"/>
      <c r="G28" s="14"/>
      <c r="H28" s="14"/>
      <c r="I28" s="14"/>
      <c r="J28" s="14"/>
      <c r="K28" s="14"/>
      <c r="L28" s="14"/>
      <c r="M28" s="14"/>
      <c r="N28" s="1"/>
      <c r="O28" s="1"/>
      <c r="P28" s="1"/>
      <c r="Q28" s="1"/>
      <c r="R28" s="1"/>
    </row>
    <row r="29" spans="1:18" ht="18.75" x14ac:dyDescent="0.3">
      <c r="A29" s="13">
        <v>15</v>
      </c>
      <c r="B29" s="7" t="s">
        <v>63</v>
      </c>
      <c r="C29" s="98">
        <v>100000</v>
      </c>
      <c r="D29" s="68">
        <v>38</v>
      </c>
      <c r="E29" s="1"/>
      <c r="F29" s="14"/>
      <c r="G29" s="14"/>
      <c r="H29" s="14"/>
      <c r="I29" s="14"/>
      <c r="J29" s="14"/>
      <c r="K29" s="14"/>
      <c r="L29" s="14"/>
      <c r="M29" s="14"/>
      <c r="N29" s="1"/>
      <c r="O29" s="1"/>
      <c r="P29" s="1"/>
      <c r="Q29" s="1"/>
      <c r="R29" s="1"/>
    </row>
    <row r="30" spans="1:18" ht="18.75" x14ac:dyDescent="0.3">
      <c r="A30" s="13">
        <v>16</v>
      </c>
      <c r="B30" s="7" t="s">
        <v>64</v>
      </c>
      <c r="C30" s="17">
        <v>100000</v>
      </c>
      <c r="D30" s="68">
        <v>38</v>
      </c>
      <c r="E30" s="1"/>
      <c r="F30" s="14"/>
      <c r="G30" s="14"/>
      <c r="H30" s="14"/>
      <c r="I30" s="14"/>
      <c r="J30" s="14"/>
      <c r="K30" s="14"/>
      <c r="L30" s="14"/>
      <c r="M30" s="14"/>
      <c r="N30" s="1"/>
      <c r="O30" s="1"/>
      <c r="P30" s="1"/>
      <c r="Q30" s="1"/>
      <c r="R30" s="1"/>
    </row>
    <row r="31" spans="1:18" ht="18.75" x14ac:dyDescent="0.3">
      <c r="A31" s="13"/>
      <c r="B31" s="7" t="s">
        <v>191</v>
      </c>
      <c r="C31" s="16"/>
      <c r="D31" s="68"/>
      <c r="E31" s="1"/>
      <c r="F31" s="14"/>
      <c r="G31" s="14"/>
      <c r="H31" s="14"/>
      <c r="I31" s="14"/>
      <c r="J31" s="14"/>
      <c r="K31" s="14"/>
      <c r="L31" s="14"/>
      <c r="M31" s="14"/>
      <c r="N31" s="1"/>
      <c r="O31" s="1"/>
      <c r="P31" s="1"/>
      <c r="Q31" s="1"/>
      <c r="R31" s="1"/>
    </row>
    <row r="32" spans="1:18" ht="18.75" x14ac:dyDescent="0.3">
      <c r="A32" s="13">
        <v>17</v>
      </c>
      <c r="B32" s="7" t="s">
        <v>192</v>
      </c>
      <c r="C32" s="17">
        <f>SUM(C33:C36)</f>
        <v>353000</v>
      </c>
      <c r="D32" s="67"/>
      <c r="E32" s="1"/>
      <c r="F32" s="14"/>
      <c r="G32" s="14"/>
      <c r="H32" s="14"/>
      <c r="I32" s="14"/>
      <c r="J32" s="14"/>
      <c r="K32" s="14"/>
      <c r="L32" s="14"/>
      <c r="M32" s="14"/>
      <c r="N32" s="1"/>
      <c r="O32" s="1"/>
      <c r="P32" s="1"/>
      <c r="Q32" s="1"/>
      <c r="R32" s="1"/>
    </row>
    <row r="33" spans="1:18" ht="18.75" x14ac:dyDescent="0.3">
      <c r="A33" s="13"/>
      <c r="B33" s="7" t="s">
        <v>72</v>
      </c>
      <c r="C33" s="16">
        <v>100000</v>
      </c>
      <c r="D33" s="68">
        <v>39</v>
      </c>
      <c r="E33" s="1"/>
      <c r="F33" s="14"/>
      <c r="G33" s="14"/>
      <c r="H33" s="14"/>
      <c r="I33" s="14"/>
      <c r="J33" s="14"/>
      <c r="K33" s="14"/>
      <c r="L33" s="14"/>
      <c r="M33" s="14"/>
      <c r="N33" s="1"/>
      <c r="O33" s="1"/>
      <c r="P33" s="1"/>
      <c r="Q33" s="1"/>
      <c r="R33" s="1"/>
    </row>
    <row r="34" spans="1:18" ht="18.75" x14ac:dyDescent="0.3">
      <c r="A34" s="13"/>
      <c r="B34" s="7" t="s">
        <v>73</v>
      </c>
      <c r="C34" s="16">
        <v>3000</v>
      </c>
      <c r="D34" s="68">
        <v>39</v>
      </c>
      <c r="E34" s="1"/>
      <c r="F34" s="14"/>
      <c r="G34" s="14"/>
      <c r="H34" s="14"/>
      <c r="I34" s="14"/>
      <c r="J34" s="14"/>
      <c r="K34" s="14"/>
      <c r="L34" s="14"/>
      <c r="M34" s="14"/>
      <c r="N34" s="1"/>
      <c r="O34" s="1"/>
      <c r="P34" s="1"/>
      <c r="Q34" s="1"/>
      <c r="R34" s="1"/>
    </row>
    <row r="35" spans="1:18" ht="18.75" x14ac:dyDescent="0.3">
      <c r="A35" s="13"/>
      <c r="B35" s="7" t="s">
        <v>363</v>
      </c>
      <c r="C35" s="16">
        <v>100000</v>
      </c>
      <c r="D35" s="104">
        <v>39</v>
      </c>
      <c r="E35" s="1"/>
      <c r="F35" s="14"/>
      <c r="G35" s="14"/>
      <c r="H35" s="14"/>
      <c r="I35" s="14"/>
      <c r="J35" s="14"/>
      <c r="K35" s="14"/>
      <c r="L35" s="14"/>
      <c r="M35" s="14"/>
      <c r="N35" s="1"/>
      <c r="O35" s="1"/>
      <c r="P35" s="1"/>
      <c r="Q35" s="1"/>
      <c r="R35" s="1"/>
    </row>
    <row r="36" spans="1:18" ht="18.75" x14ac:dyDescent="0.3">
      <c r="A36" s="13"/>
      <c r="B36" s="7" t="s">
        <v>246</v>
      </c>
      <c r="C36" s="16">
        <v>150000</v>
      </c>
      <c r="D36" s="68">
        <v>39</v>
      </c>
      <c r="E36" s="1"/>
      <c r="F36" s="14"/>
      <c r="G36" s="14"/>
      <c r="H36" s="14"/>
      <c r="I36" s="14"/>
      <c r="J36" s="14"/>
      <c r="K36" s="14"/>
      <c r="L36" s="14"/>
      <c r="M36" s="14"/>
      <c r="N36" s="1"/>
      <c r="O36" s="1"/>
      <c r="P36" s="1"/>
      <c r="Q36" s="1"/>
      <c r="R36" s="1"/>
    </row>
    <row r="37" spans="1:18" ht="18.75" x14ac:dyDescent="0.3">
      <c r="A37" s="13">
        <v>18</v>
      </c>
      <c r="B37" s="7" t="s">
        <v>74</v>
      </c>
      <c r="C37" s="98">
        <v>50000</v>
      </c>
      <c r="D37" s="104">
        <v>39</v>
      </c>
      <c r="E37" s="1"/>
      <c r="F37" s="14"/>
      <c r="G37" s="14"/>
      <c r="H37" s="14"/>
      <c r="I37" s="14"/>
      <c r="J37" s="14"/>
      <c r="K37" s="14"/>
      <c r="L37" s="14"/>
      <c r="M37" s="14"/>
      <c r="N37" s="1"/>
      <c r="O37" s="1"/>
      <c r="P37" s="1"/>
      <c r="Q37" s="1"/>
      <c r="R37" s="1"/>
    </row>
    <row r="38" spans="1:18" ht="18.75" x14ac:dyDescent="0.3">
      <c r="A38" s="13"/>
      <c r="B38" s="7"/>
      <c r="C38" s="98"/>
      <c r="D38" s="104"/>
      <c r="E38" s="1"/>
      <c r="F38" s="14"/>
      <c r="G38" s="14"/>
      <c r="H38" s="14"/>
      <c r="I38" s="14"/>
      <c r="J38" s="14"/>
      <c r="K38" s="14"/>
      <c r="L38" s="14"/>
      <c r="M38" s="14"/>
      <c r="N38" s="1"/>
      <c r="O38" s="1"/>
      <c r="P38" s="1"/>
      <c r="Q38" s="1"/>
      <c r="R38" s="1"/>
    </row>
    <row r="39" spans="1:18" ht="18.75" x14ac:dyDescent="0.3">
      <c r="A39" s="13"/>
      <c r="B39" s="12" t="s">
        <v>82</v>
      </c>
      <c r="C39" s="17">
        <f>SUM(C40:C46)</f>
        <v>360000</v>
      </c>
      <c r="D39" s="67"/>
      <c r="E39" s="1"/>
      <c r="F39" s="14"/>
      <c r="G39" s="14"/>
      <c r="H39" s="14"/>
      <c r="I39" s="14"/>
      <c r="J39" s="14"/>
      <c r="K39" s="14"/>
      <c r="L39" s="14"/>
      <c r="M39" s="14"/>
      <c r="N39" s="1"/>
      <c r="O39" s="1"/>
      <c r="P39" s="1"/>
      <c r="Q39" s="1"/>
      <c r="R39" s="1"/>
    </row>
    <row r="40" spans="1:18" ht="18.75" x14ac:dyDescent="0.3">
      <c r="A40" s="13">
        <v>19</v>
      </c>
      <c r="B40" s="7" t="s">
        <v>83</v>
      </c>
      <c r="C40" s="16">
        <v>85000</v>
      </c>
      <c r="D40" s="104">
        <v>39</v>
      </c>
      <c r="E40" s="1"/>
      <c r="F40" s="14"/>
      <c r="G40" s="14"/>
      <c r="H40" s="14"/>
      <c r="I40" s="14"/>
      <c r="J40" s="14"/>
      <c r="K40" s="14"/>
      <c r="L40" s="14"/>
      <c r="M40" s="14"/>
      <c r="N40" s="1"/>
      <c r="O40" s="1"/>
      <c r="P40" s="1"/>
      <c r="Q40" s="1"/>
      <c r="R40" s="1"/>
    </row>
    <row r="41" spans="1:18" ht="18.75" x14ac:dyDescent="0.3">
      <c r="A41" s="13">
        <v>20</v>
      </c>
      <c r="B41" s="7" t="s">
        <v>84</v>
      </c>
      <c r="C41" s="16">
        <v>20000</v>
      </c>
      <c r="D41" s="104">
        <v>39</v>
      </c>
      <c r="E41" s="1"/>
      <c r="F41" s="14"/>
      <c r="G41" s="14"/>
      <c r="H41" s="14"/>
      <c r="I41" s="14"/>
      <c r="J41" s="14"/>
      <c r="K41" s="14"/>
      <c r="L41" s="14"/>
      <c r="M41" s="14"/>
      <c r="N41" s="1"/>
      <c r="O41" s="1"/>
      <c r="P41" s="1"/>
      <c r="Q41" s="1"/>
      <c r="R41" s="1"/>
    </row>
    <row r="42" spans="1:18" ht="18.75" x14ac:dyDescent="0.3">
      <c r="A42" s="13">
        <v>21</v>
      </c>
      <c r="B42" s="7" t="s">
        <v>85</v>
      </c>
      <c r="C42" s="16">
        <v>25000</v>
      </c>
      <c r="D42" s="104">
        <v>39</v>
      </c>
      <c r="E42" s="1"/>
      <c r="F42" s="14"/>
      <c r="G42" s="14"/>
      <c r="H42" s="14"/>
      <c r="I42" s="14"/>
      <c r="J42" s="14"/>
      <c r="K42" s="14"/>
      <c r="L42" s="14"/>
      <c r="M42" s="14"/>
      <c r="N42" s="1"/>
      <c r="O42" s="1"/>
      <c r="P42" s="1"/>
      <c r="Q42" s="1"/>
      <c r="R42" s="1"/>
    </row>
    <row r="43" spans="1:18" ht="18.75" x14ac:dyDescent="0.3">
      <c r="A43" s="13">
        <v>22</v>
      </c>
      <c r="B43" s="7" t="s">
        <v>87</v>
      </c>
      <c r="C43" s="16">
        <v>30000</v>
      </c>
      <c r="D43" s="104">
        <v>39</v>
      </c>
      <c r="E43" s="1"/>
      <c r="F43" s="14"/>
      <c r="G43" s="14"/>
      <c r="H43" s="14"/>
      <c r="I43" s="14"/>
      <c r="J43" s="14"/>
      <c r="K43" s="14"/>
      <c r="L43" s="14"/>
      <c r="M43" s="14"/>
      <c r="N43" s="1"/>
      <c r="O43" s="1"/>
      <c r="P43" s="1"/>
      <c r="Q43" s="1"/>
      <c r="R43" s="1"/>
    </row>
    <row r="44" spans="1:18" ht="18.75" x14ac:dyDescent="0.3">
      <c r="A44" s="13">
        <v>23</v>
      </c>
      <c r="B44" s="7" t="s">
        <v>88</v>
      </c>
      <c r="C44" s="16">
        <v>110000</v>
      </c>
      <c r="D44" s="104">
        <v>39</v>
      </c>
      <c r="E44" s="1"/>
      <c r="F44" s="14"/>
      <c r="G44" s="14"/>
      <c r="H44" s="14"/>
      <c r="I44" s="14"/>
      <c r="J44" s="14"/>
      <c r="K44" s="14"/>
      <c r="L44" s="14"/>
      <c r="M44" s="14"/>
      <c r="N44" s="1"/>
      <c r="O44" s="1"/>
      <c r="P44" s="1"/>
      <c r="Q44" s="1"/>
      <c r="R44" s="1"/>
    </row>
    <row r="45" spans="1:18" ht="18.75" x14ac:dyDescent="0.3">
      <c r="A45" s="13">
        <v>24</v>
      </c>
      <c r="B45" s="7" t="s">
        <v>90</v>
      </c>
      <c r="C45" s="16">
        <v>30000</v>
      </c>
      <c r="D45" s="104">
        <v>39</v>
      </c>
      <c r="E45" s="1"/>
      <c r="F45" s="14"/>
      <c r="G45" s="14"/>
      <c r="H45" s="14"/>
      <c r="I45" s="14"/>
      <c r="J45" s="14"/>
      <c r="K45" s="14"/>
      <c r="L45" s="14"/>
      <c r="M45" s="14"/>
      <c r="N45" s="1"/>
      <c r="O45" s="1"/>
      <c r="P45" s="1"/>
      <c r="Q45" s="1"/>
      <c r="R45" s="1"/>
    </row>
    <row r="46" spans="1:18" ht="18.75" x14ac:dyDescent="0.3">
      <c r="A46" s="13">
        <v>25</v>
      </c>
      <c r="B46" s="7" t="s">
        <v>92</v>
      </c>
      <c r="C46" s="103">
        <v>60000</v>
      </c>
      <c r="D46" s="104">
        <v>40</v>
      </c>
      <c r="E46" s="1"/>
      <c r="F46" s="14"/>
      <c r="G46" s="14"/>
      <c r="H46" s="14"/>
      <c r="I46" s="14"/>
      <c r="J46" s="14"/>
      <c r="K46" s="14"/>
      <c r="L46" s="14"/>
      <c r="M46" s="14"/>
      <c r="N46" s="1"/>
      <c r="O46" s="1"/>
      <c r="P46" s="1"/>
      <c r="Q46" s="1"/>
      <c r="R46" s="1"/>
    </row>
    <row r="47" spans="1:18" ht="18.75" x14ac:dyDescent="0.3">
      <c r="A47" s="7"/>
      <c r="B47" s="12" t="s">
        <v>95</v>
      </c>
      <c r="C47" s="99">
        <f>SUM(C48:C51)</f>
        <v>265090</v>
      </c>
      <c r="D47" s="67"/>
      <c r="E47" s="1"/>
      <c r="F47" s="14"/>
      <c r="G47" s="14"/>
      <c r="H47" s="14"/>
      <c r="I47" s="14"/>
      <c r="J47" s="14"/>
      <c r="K47" s="14"/>
      <c r="L47" s="14"/>
      <c r="M47" s="14"/>
      <c r="N47" s="1"/>
      <c r="O47" s="1"/>
      <c r="P47" s="1"/>
      <c r="Q47" s="1"/>
      <c r="R47" s="1"/>
    </row>
    <row r="48" spans="1:18" ht="18.75" x14ac:dyDescent="0.3">
      <c r="A48" s="13">
        <v>26</v>
      </c>
      <c r="B48" s="7" t="s">
        <v>96</v>
      </c>
      <c r="C48" s="16">
        <v>180000</v>
      </c>
      <c r="D48" s="104">
        <v>40</v>
      </c>
      <c r="E48" s="1"/>
      <c r="F48" s="14"/>
      <c r="G48" s="14"/>
      <c r="H48" s="14"/>
      <c r="I48" s="14"/>
      <c r="J48" s="14"/>
      <c r="K48" s="14"/>
      <c r="L48" s="14"/>
      <c r="M48" s="14"/>
      <c r="N48" s="1"/>
      <c r="O48" s="1"/>
      <c r="P48" s="1"/>
      <c r="Q48" s="1"/>
      <c r="R48" s="1"/>
    </row>
    <row r="49" spans="1:18" ht="18.75" x14ac:dyDescent="0.3">
      <c r="A49" s="13">
        <v>27</v>
      </c>
      <c r="B49" s="7" t="s">
        <v>97</v>
      </c>
      <c r="C49" s="103">
        <v>10090</v>
      </c>
      <c r="D49" s="104">
        <v>40</v>
      </c>
      <c r="E49" s="1"/>
      <c r="F49" s="14"/>
      <c r="G49" s="14"/>
      <c r="H49" s="14"/>
      <c r="I49" s="14"/>
      <c r="J49" s="14"/>
      <c r="K49" s="14"/>
      <c r="L49" s="14"/>
      <c r="M49" s="14"/>
      <c r="N49" s="1"/>
      <c r="O49" s="1"/>
      <c r="P49" s="1"/>
      <c r="Q49" s="1"/>
      <c r="R49" s="1"/>
    </row>
    <row r="50" spans="1:18" ht="18.75" x14ac:dyDescent="0.3">
      <c r="A50" s="13">
        <v>28</v>
      </c>
      <c r="B50" s="7" t="s">
        <v>98</v>
      </c>
      <c r="C50" s="16">
        <v>20000</v>
      </c>
      <c r="D50" s="104">
        <v>40</v>
      </c>
      <c r="E50" s="1"/>
      <c r="F50" s="14"/>
      <c r="G50" s="14"/>
      <c r="H50" s="14"/>
      <c r="I50" s="14"/>
      <c r="J50" s="14"/>
      <c r="K50" s="14"/>
      <c r="L50" s="14"/>
      <c r="M50" s="14"/>
      <c r="N50" s="1"/>
      <c r="O50" s="1"/>
      <c r="P50" s="1"/>
      <c r="Q50" s="1"/>
      <c r="R50" s="1"/>
    </row>
    <row r="51" spans="1:18" ht="18.75" x14ac:dyDescent="0.3">
      <c r="A51" s="13">
        <v>29</v>
      </c>
      <c r="B51" s="7" t="s">
        <v>262</v>
      </c>
      <c r="C51" s="103">
        <v>55000</v>
      </c>
      <c r="D51" s="104">
        <v>40</v>
      </c>
      <c r="E51" s="1"/>
      <c r="F51" s="14"/>
      <c r="G51" s="14"/>
      <c r="H51" s="14"/>
      <c r="I51" s="14"/>
      <c r="J51" s="14"/>
      <c r="K51" s="14"/>
      <c r="L51" s="14"/>
      <c r="M51" s="14"/>
      <c r="N51" s="1"/>
      <c r="O51" s="1"/>
      <c r="P51" s="1"/>
      <c r="Q51" s="1"/>
      <c r="R51" s="1"/>
    </row>
    <row r="52" spans="1:18" ht="18.75" x14ac:dyDescent="0.3">
      <c r="A52" s="13"/>
      <c r="B52" s="12" t="s">
        <v>120</v>
      </c>
      <c r="C52" s="17"/>
      <c r="D52" s="67"/>
      <c r="E52" s="1"/>
      <c r="F52" s="14"/>
      <c r="G52" s="14"/>
      <c r="H52" s="14"/>
      <c r="I52" s="14"/>
      <c r="J52" s="14"/>
      <c r="K52" s="14"/>
      <c r="L52" s="14"/>
      <c r="M52" s="14"/>
      <c r="N52" s="1"/>
      <c r="O52" s="1"/>
      <c r="P52" s="1"/>
      <c r="Q52" s="1"/>
      <c r="R52" s="1"/>
    </row>
    <row r="53" spans="1:18" ht="18.75" x14ac:dyDescent="0.3">
      <c r="A53" s="13"/>
      <c r="B53" s="12" t="s">
        <v>101</v>
      </c>
      <c r="C53" s="99">
        <f>SUM(C54)</f>
        <v>50000</v>
      </c>
      <c r="D53" s="67"/>
      <c r="E53" s="1"/>
      <c r="F53" s="14"/>
      <c r="G53" s="14"/>
      <c r="H53" s="14"/>
      <c r="I53" s="14"/>
      <c r="J53" s="14"/>
      <c r="K53" s="14"/>
      <c r="L53" s="14"/>
      <c r="M53" s="14"/>
      <c r="N53" s="1"/>
      <c r="O53" s="1"/>
      <c r="P53" s="1"/>
      <c r="Q53" s="1"/>
      <c r="R53" s="1"/>
    </row>
    <row r="54" spans="1:18" ht="18.75" x14ac:dyDescent="0.3">
      <c r="A54" s="13">
        <v>30</v>
      </c>
      <c r="B54" s="7" t="s">
        <v>188</v>
      </c>
      <c r="C54" s="16">
        <v>50000</v>
      </c>
      <c r="D54" s="104">
        <v>40</v>
      </c>
      <c r="E54" s="1"/>
      <c r="F54" s="14"/>
      <c r="G54" s="14"/>
      <c r="H54" s="14"/>
      <c r="I54" s="14"/>
      <c r="J54" s="14"/>
      <c r="K54" s="14"/>
      <c r="L54" s="14"/>
      <c r="M54" s="14"/>
      <c r="N54" s="1"/>
      <c r="O54" s="1"/>
      <c r="P54" s="1"/>
      <c r="Q54" s="1"/>
      <c r="R54" s="1"/>
    </row>
    <row r="55" spans="1:18" ht="18.75" x14ac:dyDescent="0.3">
      <c r="A55" s="13"/>
      <c r="B55" s="12" t="s">
        <v>107</v>
      </c>
      <c r="C55" s="17"/>
      <c r="D55" s="67"/>
      <c r="E55" s="1"/>
      <c r="F55" s="14"/>
      <c r="G55" s="14"/>
      <c r="H55" s="14"/>
      <c r="I55" s="14"/>
      <c r="J55" s="14"/>
      <c r="K55" s="14"/>
      <c r="L55" s="14"/>
      <c r="M55" s="14"/>
      <c r="N55" s="1"/>
      <c r="O55" s="1"/>
      <c r="P55" s="1"/>
      <c r="Q55" s="1"/>
      <c r="R55" s="1"/>
    </row>
    <row r="56" spans="1:18" ht="18.75" x14ac:dyDescent="0.3">
      <c r="A56" s="13"/>
      <c r="B56" s="12" t="s">
        <v>108</v>
      </c>
      <c r="C56" s="99">
        <f>SUM(C57+C59)</f>
        <v>24000</v>
      </c>
      <c r="D56" s="67"/>
      <c r="E56" s="1"/>
      <c r="F56" s="14"/>
      <c r="G56" s="14"/>
      <c r="H56" s="14"/>
      <c r="I56" s="14"/>
      <c r="J56" s="14"/>
      <c r="K56" s="14"/>
      <c r="L56" s="14"/>
      <c r="M56" s="14"/>
      <c r="N56" s="1"/>
      <c r="O56" s="1"/>
      <c r="P56" s="1"/>
      <c r="Q56" s="1"/>
      <c r="R56" s="1"/>
    </row>
    <row r="57" spans="1:18" ht="18.75" x14ac:dyDescent="0.3">
      <c r="A57" s="13">
        <v>31</v>
      </c>
      <c r="B57" s="7" t="s">
        <v>109</v>
      </c>
      <c r="C57" s="17">
        <f>SUM(C58:C58)</f>
        <v>14000</v>
      </c>
      <c r="D57" s="67"/>
      <c r="E57" s="1"/>
      <c r="F57" s="14"/>
      <c r="G57" s="14"/>
      <c r="H57" s="14"/>
      <c r="I57" s="14"/>
      <c r="J57" s="14"/>
      <c r="K57" s="14"/>
      <c r="L57" s="14"/>
      <c r="M57" s="14"/>
      <c r="N57" s="1"/>
      <c r="O57" s="1"/>
      <c r="P57" s="1"/>
      <c r="Q57" s="1"/>
      <c r="R57" s="1"/>
    </row>
    <row r="58" spans="1:18" ht="18.75" x14ac:dyDescent="0.3">
      <c r="A58" s="13"/>
      <c r="B58" s="7" t="s">
        <v>244</v>
      </c>
      <c r="C58" s="16">
        <v>14000</v>
      </c>
      <c r="D58" s="68">
        <v>40</v>
      </c>
      <c r="E58" s="1"/>
      <c r="F58" s="14"/>
      <c r="G58" s="14"/>
      <c r="H58" s="14"/>
      <c r="I58" s="14"/>
      <c r="J58" s="14"/>
      <c r="K58" s="14"/>
      <c r="L58" s="14"/>
      <c r="M58" s="14"/>
      <c r="N58" s="1"/>
      <c r="O58" s="1"/>
      <c r="P58" s="1"/>
      <c r="Q58" s="1"/>
      <c r="R58" s="1"/>
    </row>
    <row r="59" spans="1:18" ht="18.75" x14ac:dyDescent="0.3">
      <c r="A59" s="13">
        <v>32</v>
      </c>
      <c r="B59" s="7" t="s">
        <v>110</v>
      </c>
      <c r="C59" s="17">
        <f>SUM(C60)</f>
        <v>10000</v>
      </c>
      <c r="D59" s="67"/>
      <c r="E59" s="1"/>
      <c r="F59" s="14"/>
      <c r="G59" s="14"/>
      <c r="H59" s="14"/>
      <c r="I59" s="14"/>
      <c r="J59" s="14"/>
      <c r="K59" s="14"/>
      <c r="L59" s="14"/>
      <c r="M59" s="14"/>
      <c r="N59" s="1"/>
      <c r="O59" s="1"/>
      <c r="P59" s="1"/>
      <c r="Q59" s="1"/>
      <c r="R59" s="1"/>
    </row>
    <row r="60" spans="1:18" ht="18.75" x14ac:dyDescent="0.3">
      <c r="A60" s="13"/>
      <c r="B60" s="7" t="s">
        <v>322</v>
      </c>
      <c r="C60" s="16">
        <v>10000</v>
      </c>
      <c r="D60" s="68">
        <v>41</v>
      </c>
      <c r="E60" s="1"/>
      <c r="F60" s="14"/>
      <c r="G60" s="14"/>
      <c r="H60" s="14"/>
      <c r="I60" s="14"/>
      <c r="J60" s="14"/>
      <c r="K60" s="14"/>
      <c r="L60" s="14"/>
      <c r="M60" s="14"/>
      <c r="N60" s="1"/>
      <c r="O60" s="1"/>
      <c r="P60" s="1"/>
      <c r="Q60" s="1"/>
      <c r="R60" s="1"/>
    </row>
    <row r="61" spans="1:18" ht="18.75" x14ac:dyDescent="0.3">
      <c r="A61" s="13"/>
      <c r="B61" s="12" t="s">
        <v>193</v>
      </c>
      <c r="C61" s="16"/>
      <c r="D61" s="68"/>
      <c r="E61" s="1"/>
      <c r="F61" s="14"/>
      <c r="G61" s="14"/>
      <c r="H61" s="14"/>
      <c r="I61" s="14"/>
      <c r="J61" s="14"/>
      <c r="K61" s="14"/>
      <c r="L61" s="14"/>
      <c r="M61" s="14"/>
      <c r="N61" s="1"/>
      <c r="O61" s="1"/>
      <c r="P61" s="1"/>
      <c r="Q61" s="1"/>
      <c r="R61" s="1"/>
    </row>
    <row r="62" spans="1:18" ht="18.75" x14ac:dyDescent="0.3">
      <c r="A62" s="13"/>
      <c r="B62" s="12" t="s">
        <v>62</v>
      </c>
      <c r="C62" s="99">
        <f>SUM(C63)</f>
        <v>10000</v>
      </c>
      <c r="D62" s="68"/>
      <c r="E62" s="1"/>
      <c r="F62" s="14"/>
      <c r="G62" s="14"/>
      <c r="H62" s="14"/>
      <c r="I62" s="14"/>
      <c r="J62" s="14"/>
      <c r="K62" s="14"/>
      <c r="L62" s="14"/>
      <c r="M62" s="14"/>
      <c r="N62" s="1"/>
      <c r="O62" s="1"/>
      <c r="P62" s="1"/>
      <c r="Q62" s="1"/>
      <c r="R62" s="1"/>
    </row>
    <row r="63" spans="1:18" ht="18.75" x14ac:dyDescent="0.3">
      <c r="A63" s="13">
        <v>33</v>
      </c>
      <c r="B63" s="7" t="s">
        <v>192</v>
      </c>
      <c r="C63" s="17">
        <f>SUM(C64)</f>
        <v>10000</v>
      </c>
      <c r="D63" s="68"/>
      <c r="E63" s="1"/>
      <c r="F63" s="14"/>
      <c r="G63" s="14"/>
      <c r="H63" s="14"/>
      <c r="I63" s="14"/>
      <c r="J63" s="14"/>
      <c r="K63" s="14"/>
      <c r="L63" s="14"/>
      <c r="M63" s="14"/>
      <c r="N63" s="1"/>
      <c r="O63" s="1"/>
      <c r="P63" s="1"/>
      <c r="Q63" s="1"/>
      <c r="R63" s="1"/>
    </row>
    <row r="64" spans="1:18" ht="18.75" x14ac:dyDescent="0.3">
      <c r="A64" s="13"/>
      <c r="B64" s="7" t="s">
        <v>247</v>
      </c>
      <c r="C64" s="16">
        <v>10000</v>
      </c>
      <c r="D64" s="68">
        <v>41</v>
      </c>
      <c r="E64" s="1"/>
      <c r="F64" s="14"/>
      <c r="G64" s="14"/>
      <c r="H64" s="14"/>
      <c r="I64" s="14"/>
      <c r="J64" s="14"/>
      <c r="K64" s="14"/>
      <c r="L64" s="14"/>
      <c r="M64" s="14"/>
      <c r="N64" s="1"/>
      <c r="O64" s="1"/>
      <c r="P64" s="1"/>
      <c r="Q64" s="1"/>
      <c r="R64" s="1"/>
    </row>
    <row r="65" spans="1:18" ht="18.75" x14ac:dyDescent="0.3">
      <c r="A65" s="7"/>
      <c r="B65" s="12" t="s">
        <v>194</v>
      </c>
      <c r="C65" s="16"/>
      <c r="D65" s="68"/>
      <c r="E65" s="1"/>
      <c r="F65" s="14"/>
      <c r="G65" s="14"/>
      <c r="H65" s="14"/>
      <c r="I65" s="14"/>
      <c r="J65" s="14"/>
      <c r="K65" s="14"/>
      <c r="L65" s="14"/>
      <c r="M65" s="14"/>
      <c r="N65" s="1"/>
      <c r="O65" s="1"/>
      <c r="P65" s="1"/>
      <c r="Q65" s="1"/>
      <c r="R65" s="1"/>
    </row>
    <row r="66" spans="1:18" ht="18.75" x14ac:dyDescent="0.3">
      <c r="A66" s="7"/>
      <c r="B66" s="12" t="s">
        <v>38</v>
      </c>
      <c r="C66" s="99">
        <f>SUM(C67)</f>
        <v>1354200</v>
      </c>
      <c r="D66" s="68"/>
      <c r="E66" s="1"/>
      <c r="F66" s="14"/>
      <c r="G66" s="14"/>
      <c r="H66" s="14"/>
      <c r="I66" s="14"/>
      <c r="J66" s="14"/>
      <c r="K66" s="14"/>
      <c r="L66" s="14"/>
      <c r="M66" s="14"/>
      <c r="N66" s="1"/>
      <c r="O66" s="1"/>
      <c r="P66" s="1"/>
      <c r="Q66" s="1"/>
      <c r="R66" s="1"/>
    </row>
    <row r="67" spans="1:18" ht="18.75" x14ac:dyDescent="0.3">
      <c r="A67" s="7"/>
      <c r="B67" s="12" t="s">
        <v>42</v>
      </c>
      <c r="C67" s="17">
        <f>SUM(C68:C71)</f>
        <v>1354200</v>
      </c>
      <c r="D67" s="67"/>
      <c r="E67" s="1"/>
      <c r="F67" s="14"/>
      <c r="G67" s="14"/>
      <c r="H67" s="14"/>
      <c r="I67" s="14"/>
      <c r="J67" s="14"/>
      <c r="K67" s="14"/>
      <c r="L67" s="14"/>
      <c r="M67" s="14"/>
      <c r="N67" s="1"/>
      <c r="O67" s="1"/>
      <c r="P67" s="1"/>
      <c r="Q67" s="1"/>
      <c r="R67" s="1"/>
    </row>
    <row r="68" spans="1:18" ht="18.75" x14ac:dyDescent="0.3">
      <c r="A68" s="13">
        <v>34</v>
      </c>
      <c r="B68" s="7" t="s">
        <v>43</v>
      </c>
      <c r="C68" s="103">
        <v>991800</v>
      </c>
      <c r="D68" s="68">
        <v>41</v>
      </c>
      <c r="E68" s="1"/>
      <c r="F68" s="146" t="s">
        <v>223</v>
      </c>
      <c r="G68" s="146"/>
      <c r="H68" s="146"/>
      <c r="I68" s="146"/>
      <c r="J68" s="146"/>
      <c r="K68" s="146"/>
      <c r="L68" s="146"/>
      <c r="M68" s="146"/>
      <c r="N68" s="1"/>
      <c r="O68" s="1"/>
      <c r="P68" s="1"/>
      <c r="Q68" s="1"/>
      <c r="R68" s="1"/>
    </row>
    <row r="69" spans="1:18" ht="18.75" x14ac:dyDescent="0.3">
      <c r="A69" s="13">
        <v>35</v>
      </c>
      <c r="B69" s="7" t="s">
        <v>45</v>
      </c>
      <c r="C69" s="103">
        <v>31500</v>
      </c>
      <c r="D69" s="68">
        <v>41</v>
      </c>
      <c r="E69" s="1"/>
      <c r="F69" s="113"/>
      <c r="G69" s="113">
        <v>3500</v>
      </c>
      <c r="H69" s="113">
        <f>SUM(G69*10)</f>
        <v>35000</v>
      </c>
      <c r="I69" s="113"/>
      <c r="J69" s="113"/>
      <c r="K69" s="113"/>
      <c r="L69" s="113"/>
      <c r="M69" s="113"/>
      <c r="N69" s="1"/>
      <c r="O69" s="1"/>
      <c r="P69" s="1"/>
      <c r="Q69" s="1"/>
      <c r="R69" s="1"/>
    </row>
    <row r="70" spans="1:18" ht="18.75" x14ac:dyDescent="0.3">
      <c r="A70" s="13">
        <v>36</v>
      </c>
      <c r="B70" s="7" t="s">
        <v>123</v>
      </c>
      <c r="C70" s="103">
        <v>323640</v>
      </c>
      <c r="D70" s="68">
        <v>41</v>
      </c>
      <c r="E70" s="1"/>
      <c r="F70" s="79"/>
      <c r="G70" s="79"/>
      <c r="H70" s="79"/>
      <c r="I70" s="79"/>
      <c r="J70" s="79"/>
      <c r="K70" s="79"/>
      <c r="L70" s="79"/>
      <c r="M70" s="79"/>
      <c r="N70" s="1"/>
      <c r="O70" s="1"/>
      <c r="P70" s="1"/>
      <c r="Q70" s="1"/>
      <c r="R70" s="1"/>
    </row>
    <row r="71" spans="1:18" ht="18.75" x14ac:dyDescent="0.3">
      <c r="A71" s="13">
        <v>37</v>
      </c>
      <c r="B71" s="7" t="s">
        <v>46</v>
      </c>
      <c r="C71" s="16">
        <v>7260</v>
      </c>
      <c r="D71" s="68">
        <v>41</v>
      </c>
      <c r="E71" s="1"/>
      <c r="F71" s="79"/>
      <c r="G71" s="79"/>
      <c r="H71" s="79"/>
      <c r="I71" s="79"/>
      <c r="J71" s="79"/>
      <c r="K71" s="79"/>
      <c r="L71" s="79"/>
      <c r="M71" s="79"/>
      <c r="N71" s="1"/>
      <c r="O71" s="1"/>
      <c r="P71" s="1"/>
      <c r="Q71" s="1"/>
      <c r="R71" s="1"/>
    </row>
    <row r="72" spans="1:18" ht="18.75" x14ac:dyDescent="0.3">
      <c r="A72" s="13"/>
      <c r="B72" s="12" t="s">
        <v>119</v>
      </c>
      <c r="C72" s="99">
        <f>SUM(C73+C78+C83)</f>
        <v>307600</v>
      </c>
      <c r="D72" s="67"/>
      <c r="E72" s="1"/>
      <c r="F72" s="14"/>
      <c r="G72" s="14"/>
      <c r="H72" s="14"/>
      <c r="I72" s="14"/>
      <c r="J72" s="14"/>
      <c r="K72" s="14"/>
      <c r="L72" s="14"/>
      <c r="M72" s="14"/>
      <c r="N72" s="1"/>
      <c r="O72" s="1"/>
      <c r="P72" s="1"/>
      <c r="Q72" s="1"/>
      <c r="R72" s="1"/>
    </row>
    <row r="73" spans="1:18" ht="18.75" x14ac:dyDescent="0.3">
      <c r="A73" s="13"/>
      <c r="B73" s="12" t="s">
        <v>61</v>
      </c>
      <c r="C73" s="17">
        <f>SUM(C74:C77)</f>
        <v>111600</v>
      </c>
      <c r="D73" s="67"/>
      <c r="E73" s="1"/>
      <c r="F73" s="14"/>
      <c r="G73" s="14"/>
      <c r="H73" s="14"/>
      <c r="I73" s="14"/>
      <c r="J73" s="14"/>
      <c r="K73" s="14"/>
      <c r="L73" s="14"/>
      <c r="M73" s="14"/>
      <c r="N73" s="1"/>
      <c r="O73" s="1"/>
      <c r="P73" s="1"/>
      <c r="Q73" s="1"/>
      <c r="R73" s="1"/>
    </row>
    <row r="74" spans="1:18" ht="18.75" x14ac:dyDescent="0.3">
      <c r="A74" s="13">
        <v>38</v>
      </c>
      <c r="B74" s="7" t="s">
        <v>49</v>
      </c>
      <c r="C74" s="16">
        <v>10000</v>
      </c>
      <c r="D74" s="68">
        <v>41</v>
      </c>
      <c r="E74" s="1"/>
      <c r="F74" s="14"/>
      <c r="G74" s="14">
        <v>192000</v>
      </c>
      <c r="H74" s="14"/>
      <c r="I74" s="14"/>
      <c r="J74" s="14"/>
      <c r="K74" s="14"/>
      <c r="L74" s="14"/>
      <c r="M74" s="14"/>
      <c r="N74" s="1"/>
      <c r="O74" s="1"/>
      <c r="P74" s="1"/>
      <c r="Q74" s="1"/>
      <c r="R74" s="1"/>
    </row>
    <row r="75" spans="1:18" ht="18.75" x14ac:dyDescent="0.3">
      <c r="A75" s="13">
        <v>39</v>
      </c>
      <c r="B75" s="7" t="s">
        <v>56</v>
      </c>
      <c r="C75" s="16">
        <v>5000</v>
      </c>
      <c r="D75" s="68">
        <v>41</v>
      </c>
      <c r="E75" s="1"/>
      <c r="F75" s="14"/>
      <c r="G75" s="14"/>
      <c r="H75" s="14"/>
      <c r="I75" s="14"/>
      <c r="J75" s="14"/>
      <c r="K75" s="14"/>
      <c r="L75" s="14"/>
      <c r="M75" s="14"/>
      <c r="N75" s="1"/>
      <c r="O75" s="1"/>
      <c r="P75" s="1"/>
      <c r="Q75" s="1"/>
      <c r="R75" s="1"/>
    </row>
    <row r="76" spans="1:18" ht="18.75" x14ac:dyDescent="0.3">
      <c r="A76" s="13">
        <v>40</v>
      </c>
      <c r="B76" s="7" t="s">
        <v>57</v>
      </c>
      <c r="C76" s="103">
        <v>91800</v>
      </c>
      <c r="D76" s="68">
        <v>41</v>
      </c>
      <c r="E76" s="1"/>
      <c r="F76" s="14"/>
      <c r="G76" s="14">
        <v>3000</v>
      </c>
      <c r="H76" s="14">
        <v>2300</v>
      </c>
      <c r="I76" s="14">
        <v>2300</v>
      </c>
      <c r="J76" s="125">
        <f>SUM(G76:I76)</f>
        <v>7600</v>
      </c>
      <c r="K76" s="125">
        <f>SUM(J76*12)</f>
        <v>91200</v>
      </c>
      <c r="L76" s="14"/>
      <c r="M76" s="14"/>
      <c r="N76" s="1"/>
      <c r="O76" s="1"/>
      <c r="P76" s="1"/>
      <c r="Q76" s="1"/>
      <c r="R76" s="1"/>
    </row>
    <row r="77" spans="1:18" ht="18.75" x14ac:dyDescent="0.3">
      <c r="A77" s="13">
        <v>41</v>
      </c>
      <c r="B77" s="7" t="s">
        <v>58</v>
      </c>
      <c r="C77" s="103">
        <v>4800</v>
      </c>
      <c r="D77" s="68">
        <v>41</v>
      </c>
      <c r="E77" s="1"/>
      <c r="F77" s="14"/>
      <c r="G77" s="14">
        <v>4290</v>
      </c>
      <c r="H77" s="14"/>
      <c r="I77" s="14"/>
      <c r="J77" s="14"/>
      <c r="K77" s="14"/>
      <c r="L77" s="14"/>
      <c r="M77" s="14"/>
      <c r="N77" s="1"/>
      <c r="O77" s="1"/>
      <c r="P77" s="1"/>
      <c r="Q77" s="1"/>
      <c r="R77" s="1"/>
    </row>
    <row r="78" spans="1:18" ht="18.75" x14ac:dyDescent="0.3">
      <c r="A78" s="13"/>
      <c r="B78" s="12" t="s">
        <v>62</v>
      </c>
      <c r="C78" s="19">
        <f>SUM(C79+C80+C82)</f>
        <v>110000</v>
      </c>
      <c r="D78" s="67"/>
      <c r="E78" s="1"/>
      <c r="F78" s="14"/>
      <c r="G78" s="14"/>
      <c r="H78" s="14"/>
      <c r="I78" s="14"/>
      <c r="J78" s="14"/>
      <c r="K78" s="14"/>
      <c r="L78" s="14"/>
      <c r="M78" s="14"/>
      <c r="N78" s="1"/>
      <c r="O78" s="1"/>
      <c r="P78" s="1"/>
      <c r="Q78" s="1"/>
      <c r="R78" s="1"/>
    </row>
    <row r="79" spans="1:18" ht="18.75" x14ac:dyDescent="0.3">
      <c r="A79" s="13">
        <v>42</v>
      </c>
      <c r="B79" s="7" t="s">
        <v>63</v>
      </c>
      <c r="C79" s="17">
        <v>30000</v>
      </c>
      <c r="D79" s="68">
        <v>42</v>
      </c>
      <c r="E79" s="1"/>
      <c r="F79" s="14"/>
      <c r="G79" s="14"/>
      <c r="H79" s="14"/>
      <c r="I79" s="14"/>
      <c r="J79" s="14"/>
      <c r="K79" s="14"/>
      <c r="L79" s="14"/>
      <c r="M79" s="14"/>
      <c r="N79" s="1"/>
      <c r="O79" s="1"/>
      <c r="P79" s="1"/>
      <c r="Q79" s="1"/>
      <c r="R79" s="1"/>
    </row>
    <row r="80" spans="1:18" ht="18.75" x14ac:dyDescent="0.3">
      <c r="A80" s="13">
        <v>43</v>
      </c>
      <c r="B80" s="7" t="s">
        <v>192</v>
      </c>
      <c r="C80" s="17">
        <f>SUM(C81)</f>
        <v>60000</v>
      </c>
      <c r="D80" s="68"/>
      <c r="E80" s="1"/>
      <c r="F80" s="14"/>
      <c r="G80" s="14"/>
      <c r="H80" s="14"/>
      <c r="I80" s="14"/>
      <c r="J80" s="14"/>
      <c r="K80" s="14"/>
      <c r="L80" s="14"/>
      <c r="M80" s="14"/>
      <c r="N80" s="1"/>
      <c r="O80" s="1"/>
      <c r="P80" s="1"/>
      <c r="Q80" s="1"/>
      <c r="R80" s="1"/>
    </row>
    <row r="81" spans="1:18" ht="18.75" x14ac:dyDescent="0.3">
      <c r="A81" s="13"/>
      <c r="B81" s="7" t="s">
        <v>72</v>
      </c>
      <c r="C81" s="16">
        <v>60000</v>
      </c>
      <c r="D81" s="68">
        <v>42</v>
      </c>
      <c r="E81" s="1"/>
      <c r="F81" s="14"/>
      <c r="G81" s="14"/>
      <c r="H81" s="14"/>
      <c r="I81" s="14"/>
      <c r="J81" s="14"/>
      <c r="K81" s="14"/>
      <c r="L81" s="14"/>
      <c r="M81" s="14"/>
      <c r="N81" s="1"/>
      <c r="O81" s="1"/>
      <c r="P81" s="1"/>
      <c r="Q81" s="1"/>
      <c r="R81" s="1"/>
    </row>
    <row r="82" spans="1:18" ht="18.75" x14ac:dyDescent="0.3">
      <c r="A82" s="13">
        <v>44</v>
      </c>
      <c r="B82" s="7" t="s">
        <v>74</v>
      </c>
      <c r="C82" s="17">
        <v>20000</v>
      </c>
      <c r="D82" s="68">
        <v>42</v>
      </c>
      <c r="E82" s="1"/>
      <c r="F82" s="14"/>
      <c r="G82" s="14"/>
      <c r="H82" s="14"/>
      <c r="I82" s="14"/>
      <c r="J82" s="14"/>
      <c r="K82" s="14"/>
      <c r="L82" s="14"/>
      <c r="M82" s="14"/>
      <c r="N82" s="1"/>
      <c r="O82" s="1"/>
      <c r="P82" s="1"/>
      <c r="Q82" s="1"/>
      <c r="R82" s="1"/>
    </row>
    <row r="83" spans="1:18" ht="18.75" x14ac:dyDescent="0.3">
      <c r="A83" s="13"/>
      <c r="B83" s="12" t="s">
        <v>82</v>
      </c>
      <c r="C83" s="17">
        <f>SUM(C84:C86)</f>
        <v>86000</v>
      </c>
      <c r="D83" s="67"/>
      <c r="E83" s="1"/>
      <c r="F83" s="14"/>
      <c r="G83" s="14"/>
      <c r="H83" s="14"/>
      <c r="I83" s="14"/>
      <c r="J83" s="14"/>
      <c r="K83" s="14"/>
      <c r="L83" s="14"/>
      <c r="M83" s="14"/>
      <c r="N83" s="1"/>
      <c r="O83" s="1"/>
      <c r="P83" s="1"/>
      <c r="Q83" s="1"/>
      <c r="R83" s="1"/>
    </row>
    <row r="84" spans="1:18" ht="18.75" x14ac:dyDescent="0.3">
      <c r="A84" s="13">
        <v>45</v>
      </c>
      <c r="B84" s="7" t="s">
        <v>83</v>
      </c>
      <c r="C84" s="16">
        <v>50000</v>
      </c>
      <c r="D84" s="68">
        <v>42</v>
      </c>
      <c r="E84" s="1"/>
      <c r="F84" s="14"/>
      <c r="G84" s="14"/>
      <c r="H84" s="14"/>
      <c r="I84" s="14"/>
      <c r="J84" s="14"/>
      <c r="K84" s="14"/>
      <c r="L84" s="14"/>
      <c r="M84" s="14"/>
      <c r="N84" s="1"/>
      <c r="O84" s="1"/>
      <c r="P84" s="1"/>
      <c r="Q84" s="1"/>
      <c r="R84" s="1"/>
    </row>
    <row r="85" spans="1:18" ht="18.75" x14ac:dyDescent="0.3">
      <c r="A85" s="13">
        <v>46</v>
      </c>
      <c r="B85" s="7" t="s">
        <v>90</v>
      </c>
      <c r="C85" s="16">
        <v>6000</v>
      </c>
      <c r="D85" s="68">
        <v>42</v>
      </c>
      <c r="E85" s="1"/>
      <c r="F85" s="14"/>
      <c r="G85" s="14"/>
      <c r="H85" s="14"/>
      <c r="I85" s="14"/>
      <c r="J85" s="14"/>
      <c r="K85" s="14"/>
      <c r="L85" s="14"/>
      <c r="M85" s="14"/>
      <c r="N85" s="1"/>
      <c r="O85" s="1"/>
      <c r="P85" s="1"/>
      <c r="Q85" s="1"/>
      <c r="R85" s="1"/>
    </row>
    <row r="86" spans="1:18" ht="18.75" x14ac:dyDescent="0.3">
      <c r="A86" s="13">
        <v>47</v>
      </c>
      <c r="B86" s="7" t="s">
        <v>92</v>
      </c>
      <c r="C86" s="16">
        <v>30000</v>
      </c>
      <c r="D86" s="68">
        <v>42</v>
      </c>
      <c r="E86" s="1"/>
      <c r="F86" s="14"/>
      <c r="G86" s="14"/>
      <c r="H86" s="14"/>
      <c r="I86" s="14"/>
      <c r="J86" s="14"/>
      <c r="K86" s="14"/>
      <c r="L86" s="14"/>
      <c r="M86" s="14"/>
      <c r="N86" s="1"/>
      <c r="O86" s="1"/>
      <c r="P86" s="1"/>
      <c r="Q86" s="1"/>
      <c r="R86" s="1"/>
    </row>
    <row r="87" spans="1:18" ht="18.75" x14ac:dyDescent="0.3">
      <c r="A87" s="13"/>
      <c r="B87" s="12" t="s">
        <v>195</v>
      </c>
      <c r="C87" s="16"/>
      <c r="D87" s="68"/>
      <c r="E87" s="1"/>
      <c r="F87" s="14"/>
      <c r="G87" s="14"/>
      <c r="H87" s="14"/>
      <c r="I87" s="14"/>
      <c r="J87" s="14"/>
      <c r="K87" s="14"/>
      <c r="L87" s="14"/>
      <c r="M87" s="14"/>
      <c r="N87" s="1"/>
      <c r="O87" s="1"/>
      <c r="P87" s="1"/>
      <c r="Q87" s="1"/>
      <c r="R87" s="1"/>
    </row>
    <row r="88" spans="1:18" ht="18.75" x14ac:dyDescent="0.3">
      <c r="A88" s="13"/>
      <c r="B88" s="12" t="s">
        <v>196</v>
      </c>
      <c r="C88" s="16"/>
      <c r="D88" s="68"/>
      <c r="E88" s="1"/>
      <c r="F88" s="14"/>
      <c r="G88" s="14"/>
      <c r="H88" s="14"/>
      <c r="I88" s="14"/>
      <c r="J88" s="14"/>
      <c r="K88" s="14"/>
      <c r="L88" s="14"/>
      <c r="M88" s="14"/>
      <c r="N88" s="1"/>
      <c r="O88" s="1"/>
      <c r="P88" s="1"/>
      <c r="Q88" s="1"/>
      <c r="R88" s="1"/>
    </row>
    <row r="89" spans="1:18" ht="18.75" x14ac:dyDescent="0.3">
      <c r="A89" s="13"/>
      <c r="B89" s="12" t="s">
        <v>119</v>
      </c>
      <c r="C89" s="99">
        <f>SUM(C90)</f>
        <v>65000</v>
      </c>
      <c r="D89" s="68"/>
      <c r="E89" s="1"/>
      <c r="F89" s="14"/>
      <c r="G89" s="14"/>
      <c r="H89" s="14"/>
      <c r="I89" s="14"/>
      <c r="J89" s="14"/>
      <c r="K89" s="14"/>
      <c r="L89" s="14"/>
      <c r="M89" s="14"/>
      <c r="N89" s="1"/>
      <c r="O89" s="1"/>
      <c r="P89" s="1"/>
      <c r="Q89" s="1"/>
      <c r="R89" s="1"/>
    </row>
    <row r="90" spans="1:18" ht="18.75" x14ac:dyDescent="0.3">
      <c r="A90" s="13"/>
      <c r="B90" s="12" t="s">
        <v>62</v>
      </c>
      <c r="C90" s="17">
        <f>SUM(C91)</f>
        <v>65000</v>
      </c>
      <c r="D90" s="68"/>
      <c r="E90" s="1"/>
      <c r="F90" s="14"/>
      <c r="G90" s="14"/>
      <c r="H90" s="14"/>
      <c r="I90" s="14"/>
      <c r="J90" s="14"/>
      <c r="K90" s="14"/>
      <c r="L90" s="14"/>
      <c r="M90" s="14"/>
      <c r="N90" s="1"/>
      <c r="O90" s="1"/>
      <c r="P90" s="1"/>
      <c r="Q90" s="1"/>
      <c r="R90" s="1"/>
    </row>
    <row r="91" spans="1:18" ht="18.75" x14ac:dyDescent="0.3">
      <c r="A91" s="13">
        <v>48</v>
      </c>
      <c r="B91" s="7" t="s">
        <v>192</v>
      </c>
      <c r="C91" s="17">
        <f>SUM(C92:C93)</f>
        <v>65000</v>
      </c>
      <c r="D91" s="68"/>
      <c r="E91" s="1"/>
      <c r="F91" s="14"/>
      <c r="G91" s="14"/>
      <c r="H91" s="14"/>
      <c r="I91" s="14"/>
      <c r="J91" s="14"/>
      <c r="K91" s="14"/>
      <c r="L91" s="14"/>
      <c r="M91" s="14"/>
      <c r="N91" s="1"/>
      <c r="O91" s="1"/>
      <c r="P91" s="1"/>
      <c r="Q91" s="1"/>
      <c r="R91" s="1"/>
    </row>
    <row r="92" spans="1:18" ht="18.75" x14ac:dyDescent="0.3">
      <c r="A92" s="13"/>
      <c r="B92" s="7" t="s">
        <v>78</v>
      </c>
      <c r="C92" s="16">
        <v>15000</v>
      </c>
      <c r="D92" s="68">
        <v>42</v>
      </c>
      <c r="E92" s="1"/>
      <c r="F92" s="14"/>
      <c r="G92" s="14"/>
      <c r="H92" s="14"/>
      <c r="I92" s="14"/>
      <c r="J92" s="14"/>
      <c r="K92" s="14"/>
      <c r="L92" s="14"/>
      <c r="M92" s="14"/>
      <c r="N92" s="1"/>
      <c r="O92" s="1"/>
      <c r="P92" s="1"/>
      <c r="Q92" s="1"/>
      <c r="R92" s="1"/>
    </row>
    <row r="93" spans="1:18" ht="18.75" x14ac:dyDescent="0.3">
      <c r="A93" s="13"/>
      <c r="B93" s="7" t="s">
        <v>257</v>
      </c>
      <c r="C93" s="16">
        <v>50000</v>
      </c>
      <c r="D93" s="68">
        <v>42</v>
      </c>
      <c r="E93" s="1"/>
      <c r="F93" s="14"/>
      <c r="G93" s="14"/>
      <c r="H93" s="14"/>
      <c r="I93" s="14"/>
      <c r="J93" s="14"/>
      <c r="K93" s="14"/>
      <c r="L93" s="14"/>
      <c r="M93" s="14"/>
      <c r="N93" s="1"/>
      <c r="O93" s="1"/>
      <c r="P93" s="1"/>
      <c r="Q93" s="1"/>
      <c r="R93" s="1"/>
    </row>
    <row r="94" spans="1:18" ht="18.75" x14ac:dyDescent="0.3">
      <c r="A94" s="13"/>
      <c r="B94" s="12" t="s">
        <v>197</v>
      </c>
      <c r="C94" s="16"/>
      <c r="D94" s="68"/>
      <c r="E94" s="1"/>
      <c r="F94" s="14"/>
      <c r="G94" s="14"/>
      <c r="H94" s="14"/>
      <c r="I94" s="14"/>
      <c r="J94" s="14"/>
      <c r="K94" s="14"/>
      <c r="L94" s="14"/>
      <c r="M94" s="14"/>
      <c r="N94" s="1"/>
      <c r="O94" s="1"/>
      <c r="P94" s="1"/>
      <c r="Q94" s="1"/>
      <c r="R94" s="1"/>
    </row>
    <row r="95" spans="1:18" ht="18.75" x14ac:dyDescent="0.3">
      <c r="A95" s="13"/>
      <c r="B95" s="12" t="s">
        <v>343</v>
      </c>
      <c r="C95" s="16"/>
      <c r="D95" s="68"/>
      <c r="E95" s="1"/>
      <c r="F95" s="14"/>
      <c r="G95" s="14"/>
      <c r="H95" s="14"/>
      <c r="I95" s="14"/>
      <c r="J95" s="14"/>
      <c r="K95" s="14"/>
      <c r="L95" s="14"/>
      <c r="M95" s="14"/>
      <c r="N95" s="1"/>
      <c r="O95" s="1"/>
      <c r="P95" s="1"/>
      <c r="Q95" s="1"/>
      <c r="R95" s="1"/>
    </row>
    <row r="96" spans="1:18" ht="18.75" x14ac:dyDescent="0.3">
      <c r="A96" s="13"/>
      <c r="B96" s="12" t="s">
        <v>38</v>
      </c>
      <c r="C96" s="16"/>
      <c r="D96" s="68"/>
      <c r="E96" s="1"/>
      <c r="F96" s="14"/>
      <c r="G96" s="14"/>
      <c r="H96" s="14"/>
      <c r="I96" s="14"/>
      <c r="J96" s="14"/>
      <c r="K96" s="14"/>
      <c r="L96" s="14"/>
      <c r="M96" s="14"/>
      <c r="N96" s="1"/>
      <c r="O96" s="1"/>
      <c r="P96" s="1"/>
      <c r="Q96" s="1"/>
      <c r="R96" s="1"/>
    </row>
    <row r="97" spans="1:18" ht="18.75" x14ac:dyDescent="0.3">
      <c r="A97" s="13"/>
      <c r="B97" s="12" t="s">
        <v>42</v>
      </c>
      <c r="C97" s="99">
        <f>SUM(C98:C100)</f>
        <v>622560</v>
      </c>
      <c r="D97" s="68"/>
      <c r="E97" s="1"/>
      <c r="F97" s="14"/>
      <c r="G97" s="14"/>
      <c r="H97" s="14"/>
      <c r="I97" s="14"/>
      <c r="J97" s="14"/>
      <c r="K97" s="14"/>
      <c r="L97" s="14"/>
      <c r="M97" s="14"/>
      <c r="N97" s="1"/>
      <c r="O97" s="1"/>
      <c r="P97" s="1"/>
      <c r="Q97" s="1"/>
      <c r="R97" s="1"/>
    </row>
    <row r="98" spans="1:18" ht="18.75" x14ac:dyDescent="0.3">
      <c r="A98" s="13">
        <v>49</v>
      </c>
      <c r="B98" s="7" t="s">
        <v>43</v>
      </c>
      <c r="C98" s="103">
        <v>472080</v>
      </c>
      <c r="D98" s="104">
        <v>43</v>
      </c>
      <c r="E98" s="1"/>
      <c r="F98" s="14"/>
      <c r="G98" s="7" t="s">
        <v>344</v>
      </c>
      <c r="H98" s="14"/>
      <c r="I98" s="14"/>
      <c r="J98" s="14"/>
      <c r="K98" s="14"/>
      <c r="L98" s="14"/>
      <c r="M98" s="14"/>
      <c r="N98" s="1"/>
      <c r="O98" s="1"/>
      <c r="P98" s="1"/>
      <c r="Q98" s="1"/>
      <c r="R98" s="1"/>
    </row>
    <row r="99" spans="1:18" ht="18.75" x14ac:dyDescent="0.3">
      <c r="A99" s="13">
        <v>50</v>
      </c>
      <c r="B99" s="7" t="s">
        <v>123</v>
      </c>
      <c r="C99" s="103">
        <v>126480</v>
      </c>
      <c r="D99" s="104">
        <v>43</v>
      </c>
      <c r="E99" s="1"/>
      <c r="F99" s="14"/>
      <c r="G99" s="7" t="s">
        <v>123</v>
      </c>
      <c r="H99" s="14"/>
      <c r="I99" s="14"/>
      <c r="J99" s="14"/>
      <c r="K99" s="14"/>
      <c r="L99" s="14"/>
      <c r="M99" s="14"/>
      <c r="N99" s="1"/>
      <c r="O99" s="1"/>
      <c r="P99" s="1"/>
      <c r="Q99" s="1"/>
      <c r="R99" s="1"/>
    </row>
    <row r="100" spans="1:18" ht="18.75" x14ac:dyDescent="0.3">
      <c r="A100" s="13">
        <v>51</v>
      </c>
      <c r="B100" s="7" t="s">
        <v>46</v>
      </c>
      <c r="C100" s="16">
        <v>24000</v>
      </c>
      <c r="D100" s="68">
        <v>43</v>
      </c>
      <c r="E100" s="1"/>
      <c r="F100" s="14"/>
      <c r="G100" s="7" t="s">
        <v>46</v>
      </c>
      <c r="H100" s="14"/>
      <c r="I100" s="14"/>
      <c r="J100" s="14"/>
      <c r="K100" s="14"/>
      <c r="L100" s="14"/>
      <c r="M100" s="14"/>
      <c r="N100" s="1"/>
      <c r="O100" s="1"/>
      <c r="P100" s="1"/>
      <c r="Q100" s="1"/>
      <c r="R100" s="1"/>
    </row>
    <row r="101" spans="1:18" ht="18.75" x14ac:dyDescent="0.3">
      <c r="A101" s="13"/>
      <c r="B101" s="12" t="s">
        <v>198</v>
      </c>
      <c r="C101" s="16"/>
      <c r="D101" s="68"/>
      <c r="E101" s="1"/>
      <c r="F101" s="14"/>
      <c r="G101" s="14"/>
      <c r="H101" s="14"/>
      <c r="I101" s="14"/>
      <c r="J101" s="14"/>
      <c r="K101" s="14"/>
      <c r="L101" s="14"/>
      <c r="M101" s="14"/>
      <c r="N101" s="1"/>
      <c r="O101" s="1"/>
      <c r="P101" s="1"/>
      <c r="Q101" s="1"/>
      <c r="R101" s="1"/>
    </row>
    <row r="102" spans="1:18" ht="18.75" x14ac:dyDescent="0.3">
      <c r="A102" s="13"/>
      <c r="B102" s="12" t="s">
        <v>119</v>
      </c>
      <c r="C102" s="99">
        <f>SUM(C103+C114)</f>
        <v>1371640</v>
      </c>
      <c r="D102" s="68"/>
      <c r="E102" s="1"/>
      <c r="F102" s="14"/>
      <c r="G102" s="14"/>
      <c r="H102" s="14"/>
      <c r="I102" s="14"/>
      <c r="J102" s="14"/>
      <c r="K102" s="14"/>
      <c r="L102" s="14"/>
      <c r="M102" s="14"/>
      <c r="N102" s="1"/>
      <c r="O102" s="1"/>
      <c r="P102" s="1"/>
      <c r="Q102" s="1"/>
      <c r="R102" s="1"/>
    </row>
    <row r="103" spans="1:18" ht="18.75" x14ac:dyDescent="0.3">
      <c r="A103" s="13"/>
      <c r="B103" s="12" t="s">
        <v>62</v>
      </c>
      <c r="C103" s="17">
        <f>SUM(C104)</f>
        <v>907000</v>
      </c>
      <c r="D103" s="68"/>
      <c r="E103" s="1"/>
      <c r="F103" s="14"/>
      <c r="G103" s="14"/>
      <c r="H103" s="14"/>
      <c r="I103" s="14"/>
      <c r="J103" s="14"/>
      <c r="K103" s="14"/>
      <c r="L103" s="14"/>
      <c r="M103" s="14"/>
      <c r="N103" s="1"/>
      <c r="O103" s="1"/>
      <c r="P103" s="1"/>
      <c r="Q103" s="1"/>
      <c r="R103" s="1"/>
    </row>
    <row r="104" spans="1:18" ht="18.75" x14ac:dyDescent="0.3">
      <c r="A104" s="13">
        <v>52</v>
      </c>
      <c r="B104" s="7" t="s">
        <v>192</v>
      </c>
      <c r="C104" s="17">
        <f>SUM(C105:C113)</f>
        <v>907000</v>
      </c>
      <c r="D104" s="68"/>
      <c r="E104" s="1"/>
      <c r="F104" s="14"/>
      <c r="G104" s="14"/>
      <c r="H104" s="14"/>
      <c r="I104" s="14"/>
      <c r="J104" s="14"/>
      <c r="K104" s="14"/>
      <c r="L104" s="14"/>
      <c r="M104" s="14"/>
      <c r="N104" s="1"/>
      <c r="O104" s="1"/>
      <c r="P104" s="1"/>
      <c r="Q104" s="1"/>
      <c r="R104" s="1"/>
    </row>
    <row r="105" spans="1:18" ht="18.75" x14ac:dyDescent="0.3">
      <c r="A105" s="13"/>
      <c r="B105" s="7" t="s">
        <v>248</v>
      </c>
      <c r="C105" s="16">
        <v>100000</v>
      </c>
      <c r="D105" s="68">
        <v>43</v>
      </c>
      <c r="E105" s="1"/>
      <c r="F105" s="14"/>
      <c r="G105" s="14"/>
      <c r="H105" s="14"/>
      <c r="I105" s="14"/>
      <c r="J105" s="14"/>
      <c r="K105" s="14"/>
      <c r="L105" s="14"/>
      <c r="M105" s="14"/>
      <c r="N105" s="1"/>
      <c r="O105" s="1"/>
      <c r="P105" s="1"/>
      <c r="Q105" s="1"/>
      <c r="R105" s="1"/>
    </row>
    <row r="106" spans="1:18" ht="18.75" x14ac:dyDescent="0.3">
      <c r="A106" s="13"/>
      <c r="B106" s="7" t="s">
        <v>272</v>
      </c>
      <c r="C106" s="16">
        <v>252000</v>
      </c>
      <c r="D106" s="68">
        <v>43</v>
      </c>
      <c r="E106" s="1"/>
      <c r="F106" s="14"/>
      <c r="G106" s="14"/>
      <c r="H106" s="14"/>
      <c r="I106" s="14"/>
      <c r="J106" s="14"/>
      <c r="K106" s="14"/>
      <c r="L106" s="14"/>
      <c r="M106" s="14"/>
      <c r="N106" s="1"/>
      <c r="O106" s="1"/>
      <c r="P106" s="1"/>
      <c r="Q106" s="1"/>
      <c r="R106" s="1"/>
    </row>
    <row r="107" spans="1:18" ht="18.75" x14ac:dyDescent="0.3">
      <c r="A107" s="13"/>
      <c r="B107" s="7" t="s">
        <v>352</v>
      </c>
      <c r="C107" s="16">
        <v>3000</v>
      </c>
      <c r="D107" s="68">
        <v>43</v>
      </c>
      <c r="E107" s="1"/>
      <c r="F107" s="14"/>
      <c r="G107" s="14"/>
      <c r="H107" s="14"/>
      <c r="I107" s="14"/>
      <c r="J107" s="14"/>
      <c r="K107" s="14"/>
      <c r="L107" s="14"/>
      <c r="M107" s="14"/>
      <c r="N107" s="1"/>
      <c r="O107" s="1"/>
      <c r="P107" s="1"/>
      <c r="Q107" s="1"/>
      <c r="R107" s="1"/>
    </row>
    <row r="108" spans="1:18" ht="18.75" x14ac:dyDescent="0.3">
      <c r="A108" s="13"/>
      <c r="B108" s="7" t="s">
        <v>312</v>
      </c>
      <c r="C108" s="16">
        <v>20000</v>
      </c>
      <c r="D108" s="68">
        <v>43</v>
      </c>
      <c r="E108" s="1"/>
      <c r="F108" s="14"/>
      <c r="G108" s="14"/>
      <c r="H108" s="14"/>
      <c r="I108" s="14"/>
      <c r="J108" s="14"/>
      <c r="K108" s="14"/>
      <c r="L108" s="14"/>
      <c r="M108" s="14"/>
      <c r="N108" s="1"/>
      <c r="O108" s="1"/>
      <c r="P108" s="1"/>
      <c r="Q108" s="1"/>
      <c r="R108" s="1"/>
    </row>
    <row r="109" spans="1:18" ht="18.75" x14ac:dyDescent="0.3">
      <c r="A109" s="13"/>
      <c r="B109" s="7" t="s">
        <v>313</v>
      </c>
      <c r="C109" s="16">
        <v>4000</v>
      </c>
      <c r="D109" s="68">
        <v>43</v>
      </c>
      <c r="E109" s="1"/>
      <c r="F109" s="14"/>
      <c r="G109" s="14"/>
      <c r="H109" s="14"/>
      <c r="I109" s="14"/>
      <c r="J109" s="14"/>
      <c r="K109" s="14"/>
      <c r="L109" s="14"/>
      <c r="M109" s="14"/>
      <c r="N109" s="1"/>
      <c r="O109" s="1"/>
      <c r="P109" s="1"/>
      <c r="Q109" s="1"/>
      <c r="R109" s="1"/>
    </row>
    <row r="110" spans="1:18" ht="18.75" x14ac:dyDescent="0.3">
      <c r="A110" s="13"/>
      <c r="B110" s="7" t="s">
        <v>309</v>
      </c>
      <c r="C110" s="16">
        <v>5000</v>
      </c>
      <c r="D110" s="68">
        <v>43</v>
      </c>
      <c r="E110" s="1"/>
      <c r="F110" s="14"/>
      <c r="G110" s="14"/>
      <c r="H110" s="14"/>
      <c r="I110" s="14"/>
      <c r="J110" s="14"/>
      <c r="K110" s="14"/>
      <c r="L110" s="14"/>
      <c r="M110" s="14"/>
      <c r="N110" s="1"/>
      <c r="O110" s="1"/>
      <c r="P110" s="1"/>
      <c r="Q110" s="1"/>
      <c r="R110" s="1"/>
    </row>
    <row r="111" spans="1:18" ht="18.75" x14ac:dyDescent="0.3">
      <c r="A111" s="13"/>
      <c r="B111" s="7" t="s">
        <v>311</v>
      </c>
      <c r="C111" s="16">
        <v>3000</v>
      </c>
      <c r="D111" s="68">
        <v>43</v>
      </c>
      <c r="E111" s="1"/>
      <c r="F111" s="14"/>
      <c r="G111" s="14"/>
      <c r="H111" s="14"/>
      <c r="I111" s="14"/>
      <c r="J111" s="14"/>
      <c r="K111" s="14"/>
      <c r="L111" s="14"/>
      <c r="M111" s="14"/>
      <c r="N111" s="1"/>
      <c r="O111" s="1"/>
      <c r="P111" s="1"/>
      <c r="Q111" s="1"/>
      <c r="R111" s="1"/>
    </row>
    <row r="112" spans="1:18" ht="18.75" x14ac:dyDescent="0.3">
      <c r="A112" s="13"/>
      <c r="B112" s="7" t="s">
        <v>310</v>
      </c>
      <c r="C112" s="16">
        <v>9000</v>
      </c>
      <c r="D112" s="68">
        <v>43</v>
      </c>
      <c r="E112" s="1"/>
      <c r="F112" s="14"/>
      <c r="G112" s="14"/>
      <c r="H112" s="14"/>
      <c r="I112" s="14"/>
      <c r="J112" s="14"/>
      <c r="K112" s="14"/>
      <c r="L112" s="14"/>
      <c r="M112" s="14"/>
      <c r="N112" s="1"/>
      <c r="O112" s="1"/>
      <c r="P112" s="1"/>
      <c r="Q112" s="1"/>
      <c r="R112" s="1"/>
    </row>
    <row r="113" spans="1:18" ht="18.75" x14ac:dyDescent="0.3">
      <c r="A113" s="13"/>
      <c r="B113" s="7" t="s">
        <v>273</v>
      </c>
      <c r="C113" s="16">
        <v>511000</v>
      </c>
      <c r="D113" s="68">
        <v>44</v>
      </c>
      <c r="E113" s="1"/>
      <c r="F113" s="14"/>
      <c r="G113" s="14"/>
      <c r="H113" s="14"/>
      <c r="I113" s="14"/>
      <c r="J113" s="14"/>
      <c r="K113" s="14"/>
      <c r="L113" s="14"/>
      <c r="M113" s="14"/>
      <c r="N113" s="1"/>
      <c r="O113" s="1"/>
      <c r="P113" s="1"/>
      <c r="Q113" s="1"/>
      <c r="R113" s="1"/>
    </row>
    <row r="114" spans="1:18" ht="18.75" x14ac:dyDescent="0.3">
      <c r="A114" s="13"/>
      <c r="B114" s="12" t="s">
        <v>82</v>
      </c>
      <c r="C114" s="17">
        <f>SUM(C115)</f>
        <v>464640</v>
      </c>
      <c r="D114" s="68"/>
      <c r="E114" s="1"/>
      <c r="F114" s="14"/>
      <c r="G114" s="14"/>
      <c r="H114" s="14"/>
      <c r="I114" s="14"/>
      <c r="J114" s="14"/>
      <c r="K114" s="14"/>
      <c r="L114" s="14"/>
      <c r="M114" s="14"/>
      <c r="N114" s="1"/>
      <c r="O114" s="1"/>
      <c r="P114" s="1"/>
      <c r="Q114" s="1"/>
      <c r="R114" s="1"/>
    </row>
    <row r="115" spans="1:18" ht="18.75" x14ac:dyDescent="0.3">
      <c r="A115" s="13">
        <v>53</v>
      </c>
      <c r="B115" s="7" t="s">
        <v>118</v>
      </c>
      <c r="C115" s="16">
        <v>464640</v>
      </c>
      <c r="D115" s="68">
        <v>44</v>
      </c>
      <c r="E115" s="1"/>
      <c r="F115" s="14"/>
      <c r="G115" s="14">
        <v>307840</v>
      </c>
      <c r="H115" s="14">
        <v>156800</v>
      </c>
      <c r="I115" s="14">
        <f>SUM(G115:H115)</f>
        <v>464640</v>
      </c>
      <c r="J115" s="14"/>
      <c r="K115" s="14"/>
      <c r="L115" s="14"/>
      <c r="M115" s="14"/>
      <c r="N115" s="1"/>
      <c r="O115" s="1"/>
      <c r="P115" s="1"/>
      <c r="Q115" s="1"/>
      <c r="R115" s="1"/>
    </row>
    <row r="116" spans="1:18" ht="18.75" x14ac:dyDescent="0.3">
      <c r="A116" s="13"/>
      <c r="B116" s="7"/>
      <c r="C116" s="16"/>
      <c r="D116" s="68"/>
      <c r="E116" s="1"/>
      <c r="F116" s="14"/>
      <c r="G116" s="14"/>
      <c r="H116" s="14"/>
      <c r="I116" s="14"/>
      <c r="J116" s="14"/>
      <c r="K116" s="14"/>
      <c r="L116" s="14"/>
      <c r="M116" s="14"/>
      <c r="N116" s="1"/>
      <c r="O116" s="1"/>
      <c r="P116" s="1"/>
      <c r="Q116" s="1"/>
      <c r="R116" s="1"/>
    </row>
    <row r="117" spans="1:18" ht="18.75" x14ac:dyDescent="0.3">
      <c r="A117" s="13"/>
      <c r="B117" s="12" t="s">
        <v>120</v>
      </c>
      <c r="C117" s="17"/>
      <c r="D117" s="68"/>
      <c r="E117" s="1"/>
      <c r="F117" s="14"/>
      <c r="G117" s="14"/>
      <c r="H117" s="14"/>
      <c r="I117" s="14"/>
      <c r="J117" s="14"/>
      <c r="K117" s="14"/>
      <c r="L117" s="14"/>
      <c r="M117" s="14"/>
      <c r="N117" s="1"/>
      <c r="O117" s="1"/>
      <c r="P117" s="1"/>
      <c r="Q117" s="1"/>
      <c r="R117" s="1"/>
    </row>
    <row r="118" spans="1:18" ht="18.75" x14ac:dyDescent="0.3">
      <c r="A118" s="13"/>
      <c r="B118" s="12" t="s">
        <v>102</v>
      </c>
      <c r="C118" s="100">
        <f>SUM(C120)</f>
        <v>220000</v>
      </c>
      <c r="D118" s="68"/>
      <c r="E118" s="1"/>
      <c r="F118" s="14"/>
      <c r="G118" s="14"/>
      <c r="H118" s="14"/>
      <c r="I118" s="14"/>
      <c r="J118" s="14"/>
      <c r="K118" s="14"/>
      <c r="L118" s="14"/>
      <c r="M118" s="14"/>
      <c r="N118" s="1"/>
      <c r="O118" s="1"/>
      <c r="P118" s="1"/>
      <c r="Q118" s="1"/>
      <c r="R118" s="1"/>
    </row>
    <row r="119" spans="1:18" ht="18.75" x14ac:dyDescent="0.3">
      <c r="A119" s="13">
        <v>55</v>
      </c>
      <c r="B119" s="7" t="s">
        <v>361</v>
      </c>
      <c r="C119" s="98">
        <f>SUM(C120)</f>
        <v>220000</v>
      </c>
      <c r="D119" s="68"/>
      <c r="E119" s="1"/>
      <c r="F119" s="14"/>
      <c r="G119" s="14"/>
      <c r="H119" s="14"/>
      <c r="I119" s="14"/>
      <c r="J119" s="14"/>
      <c r="K119" s="14"/>
      <c r="L119" s="14"/>
      <c r="M119" s="14"/>
      <c r="N119" s="1"/>
      <c r="O119" s="1"/>
      <c r="P119" s="1"/>
      <c r="Q119" s="1"/>
      <c r="R119" s="1"/>
    </row>
    <row r="120" spans="1:18" ht="18.75" x14ac:dyDescent="0.3">
      <c r="A120" s="13"/>
      <c r="B120" s="7" t="s">
        <v>364</v>
      </c>
      <c r="C120" s="16">
        <v>220000</v>
      </c>
      <c r="D120" s="68">
        <v>44</v>
      </c>
      <c r="E120" s="1"/>
      <c r="F120" s="14"/>
      <c r="G120" s="14"/>
      <c r="H120" s="14"/>
      <c r="I120" s="14"/>
      <c r="J120" s="14"/>
      <c r="K120" s="14"/>
      <c r="L120" s="14"/>
      <c r="M120" s="14"/>
      <c r="N120" s="1"/>
      <c r="O120" s="1"/>
      <c r="P120" s="1"/>
      <c r="Q120" s="1"/>
      <c r="R120" s="1"/>
    </row>
    <row r="121" spans="1:18" ht="18.75" x14ac:dyDescent="0.3">
      <c r="A121" s="13"/>
      <c r="B121" s="12" t="s">
        <v>108</v>
      </c>
      <c r="C121" s="99">
        <f>SUM(C122)</f>
        <v>592000</v>
      </c>
      <c r="D121" s="68"/>
      <c r="E121" s="1"/>
      <c r="F121" s="14"/>
      <c r="G121" s="14"/>
      <c r="H121" s="14"/>
      <c r="I121" s="14"/>
      <c r="J121" s="14"/>
      <c r="K121" s="14"/>
      <c r="L121" s="14"/>
      <c r="M121" s="14"/>
      <c r="N121" s="1"/>
      <c r="O121" s="1"/>
      <c r="P121" s="1"/>
      <c r="Q121" s="1"/>
      <c r="R121" s="1"/>
    </row>
    <row r="122" spans="1:18" ht="18.75" x14ac:dyDescent="0.3">
      <c r="A122" s="13">
        <v>54</v>
      </c>
      <c r="B122" s="7" t="s">
        <v>110</v>
      </c>
      <c r="C122" s="16">
        <f>SUM(C123)</f>
        <v>592000</v>
      </c>
      <c r="D122" s="68"/>
      <c r="E122" s="1"/>
      <c r="F122" s="14"/>
      <c r="G122" s="14"/>
      <c r="H122" s="14"/>
      <c r="I122" s="14"/>
      <c r="J122" s="14"/>
      <c r="K122" s="14"/>
      <c r="L122" s="14"/>
      <c r="M122" s="14"/>
      <c r="N122" s="1"/>
      <c r="O122" s="1"/>
      <c r="P122" s="1"/>
      <c r="Q122" s="1"/>
      <c r="R122" s="1"/>
    </row>
    <row r="123" spans="1:18" ht="18.75" x14ac:dyDescent="0.3">
      <c r="A123" s="13"/>
      <c r="B123" s="7" t="s">
        <v>242</v>
      </c>
      <c r="C123" s="16">
        <v>592000</v>
      </c>
      <c r="D123" s="68">
        <v>44</v>
      </c>
      <c r="E123" s="1"/>
      <c r="F123" s="14"/>
      <c r="G123" s="14"/>
      <c r="H123" s="14"/>
      <c r="I123" s="14"/>
      <c r="J123" s="14"/>
      <c r="K123" s="14"/>
      <c r="L123" s="14"/>
      <c r="M123" s="14"/>
      <c r="N123" s="1"/>
      <c r="O123" s="1"/>
      <c r="P123" s="1"/>
      <c r="Q123" s="1"/>
      <c r="R123" s="1"/>
    </row>
    <row r="124" spans="1:18" ht="18.75" x14ac:dyDescent="0.3">
      <c r="A124" s="13"/>
      <c r="B124" s="12" t="s">
        <v>199</v>
      </c>
      <c r="C124" s="16"/>
      <c r="D124" s="68"/>
      <c r="E124" s="1"/>
      <c r="F124" s="14"/>
      <c r="G124" s="14"/>
      <c r="H124" s="14"/>
      <c r="I124" s="14"/>
      <c r="J124" s="14"/>
      <c r="K124" s="14"/>
      <c r="L124" s="14"/>
      <c r="M124" s="14"/>
      <c r="N124" s="1"/>
      <c r="O124" s="1"/>
      <c r="P124" s="1"/>
      <c r="Q124" s="1"/>
      <c r="R124" s="1"/>
    </row>
    <row r="125" spans="1:18" ht="18.75" x14ac:dyDescent="0.3">
      <c r="A125" s="13"/>
      <c r="B125" s="12" t="s">
        <v>200</v>
      </c>
      <c r="C125" s="16"/>
      <c r="D125" s="68"/>
      <c r="E125" s="1"/>
      <c r="F125" s="14"/>
      <c r="G125" s="14"/>
      <c r="H125" s="14"/>
      <c r="I125" s="14"/>
      <c r="J125" s="14"/>
      <c r="K125" s="14"/>
      <c r="L125" s="14"/>
      <c r="M125" s="14"/>
      <c r="N125" s="1"/>
      <c r="O125" s="1"/>
      <c r="P125" s="1"/>
      <c r="Q125" s="1"/>
      <c r="R125" s="1"/>
    </row>
    <row r="126" spans="1:18" ht="18.75" x14ac:dyDescent="0.3">
      <c r="A126" s="13"/>
      <c r="B126" s="12" t="s">
        <v>119</v>
      </c>
      <c r="C126" s="99">
        <f>SUM(C127)</f>
        <v>35000</v>
      </c>
      <c r="D126" s="68"/>
      <c r="E126" s="1"/>
      <c r="F126" s="14"/>
      <c r="G126" s="14"/>
      <c r="H126" s="14"/>
      <c r="I126" s="14"/>
      <c r="J126" s="14"/>
      <c r="K126" s="14"/>
      <c r="L126" s="14"/>
      <c r="M126" s="14"/>
      <c r="N126" s="1"/>
      <c r="O126" s="1"/>
      <c r="P126" s="1"/>
      <c r="Q126" s="1"/>
      <c r="R126" s="1"/>
    </row>
    <row r="127" spans="1:18" ht="18.75" x14ac:dyDescent="0.3">
      <c r="A127" s="13"/>
      <c r="B127" s="12" t="s">
        <v>62</v>
      </c>
      <c r="C127" s="17">
        <f>SUM(C128)</f>
        <v>35000</v>
      </c>
      <c r="D127" s="68"/>
      <c r="E127" s="1"/>
      <c r="F127" s="14"/>
      <c r="G127" s="14"/>
      <c r="H127" s="14"/>
      <c r="I127" s="14"/>
      <c r="J127" s="14"/>
      <c r="K127" s="14"/>
      <c r="L127" s="14"/>
      <c r="M127" s="14"/>
      <c r="N127" s="1"/>
      <c r="O127" s="1"/>
      <c r="P127" s="1"/>
      <c r="Q127" s="1"/>
      <c r="R127" s="1"/>
    </row>
    <row r="128" spans="1:18" ht="18.75" x14ac:dyDescent="0.3">
      <c r="A128" s="13">
        <v>56</v>
      </c>
      <c r="B128" s="7" t="s">
        <v>192</v>
      </c>
      <c r="C128" s="17">
        <f>SUM(C129:C130)</f>
        <v>35000</v>
      </c>
      <c r="D128" s="68"/>
      <c r="E128" s="1"/>
      <c r="F128" s="14"/>
      <c r="G128" s="14"/>
      <c r="H128" s="14"/>
      <c r="I128" s="14"/>
      <c r="J128" s="14"/>
      <c r="K128" s="14"/>
      <c r="L128" s="14"/>
      <c r="M128" s="14"/>
      <c r="N128" s="1"/>
      <c r="O128" s="1"/>
      <c r="P128" s="1"/>
      <c r="Q128" s="1"/>
      <c r="R128" s="1"/>
    </row>
    <row r="129" spans="1:18" ht="18.75" x14ac:dyDescent="0.3">
      <c r="A129" s="13"/>
      <c r="B129" s="72" t="s">
        <v>250</v>
      </c>
      <c r="C129" s="16">
        <v>20000</v>
      </c>
      <c r="D129" s="68">
        <v>45</v>
      </c>
      <c r="E129" s="1"/>
      <c r="F129" s="14"/>
      <c r="G129" s="14"/>
      <c r="H129" s="14"/>
      <c r="I129" s="14"/>
      <c r="J129" s="14"/>
      <c r="K129" s="14"/>
      <c r="L129" s="14"/>
      <c r="M129" s="14"/>
      <c r="N129" s="1"/>
      <c r="O129" s="1"/>
      <c r="P129" s="1"/>
      <c r="Q129" s="1"/>
      <c r="R129" s="1"/>
    </row>
    <row r="130" spans="1:18" ht="18.75" x14ac:dyDescent="0.3">
      <c r="A130" s="13"/>
      <c r="B130" s="72" t="s">
        <v>249</v>
      </c>
      <c r="C130" s="16">
        <v>15000</v>
      </c>
      <c r="D130" s="68">
        <v>45</v>
      </c>
      <c r="E130" s="1"/>
      <c r="F130" s="14"/>
      <c r="G130" s="14"/>
      <c r="H130" s="14"/>
      <c r="I130" s="14"/>
      <c r="J130" s="14"/>
      <c r="K130" s="14"/>
      <c r="L130" s="14"/>
      <c r="M130" s="14"/>
      <c r="N130" s="1"/>
      <c r="O130" s="1"/>
      <c r="P130" s="1"/>
      <c r="Q130" s="1"/>
      <c r="R130" s="1"/>
    </row>
    <row r="131" spans="1:18" ht="18.75" x14ac:dyDescent="0.3">
      <c r="A131" s="13"/>
      <c r="B131" s="12" t="s">
        <v>107</v>
      </c>
      <c r="C131" s="98"/>
      <c r="D131" s="68"/>
      <c r="E131" s="1"/>
      <c r="F131" s="14"/>
      <c r="G131" s="14"/>
      <c r="H131" s="14"/>
      <c r="I131" s="14"/>
      <c r="J131" s="14"/>
      <c r="K131" s="14"/>
      <c r="L131" s="14"/>
      <c r="M131" s="14"/>
      <c r="N131" s="1"/>
      <c r="O131" s="1"/>
      <c r="P131" s="1"/>
      <c r="Q131" s="1"/>
      <c r="R131" s="1"/>
    </row>
    <row r="132" spans="1:18" ht="18.75" x14ac:dyDescent="0.3">
      <c r="A132" s="13"/>
      <c r="B132" s="12" t="s">
        <v>108</v>
      </c>
      <c r="C132" s="99">
        <f>SUM(C133)</f>
        <v>75000</v>
      </c>
      <c r="D132" s="68"/>
      <c r="E132" s="1"/>
      <c r="F132" s="14"/>
      <c r="G132" s="14"/>
      <c r="H132" s="14"/>
      <c r="I132" s="14"/>
      <c r="J132" s="14"/>
      <c r="K132" s="14"/>
      <c r="L132" s="14"/>
      <c r="M132" s="14"/>
      <c r="N132" s="1"/>
      <c r="O132" s="1"/>
      <c r="P132" s="1"/>
      <c r="Q132" s="1"/>
      <c r="R132" s="1"/>
    </row>
    <row r="133" spans="1:18" ht="18.75" x14ac:dyDescent="0.3">
      <c r="A133" s="13">
        <v>57</v>
      </c>
      <c r="B133" s="7" t="s">
        <v>111</v>
      </c>
      <c r="C133" s="16">
        <f>SUM(C134)</f>
        <v>75000</v>
      </c>
      <c r="D133" s="68"/>
      <c r="E133" s="1"/>
      <c r="F133" s="14"/>
      <c r="G133" s="14"/>
      <c r="H133" s="14"/>
      <c r="I133" s="14"/>
      <c r="J133" s="14"/>
      <c r="K133" s="14"/>
      <c r="L133" s="14"/>
      <c r="M133" s="14"/>
      <c r="N133" s="1"/>
      <c r="O133" s="1"/>
      <c r="P133" s="1"/>
      <c r="Q133" s="1"/>
      <c r="R133" s="1"/>
    </row>
    <row r="134" spans="1:18" ht="18.75" x14ac:dyDescent="0.3">
      <c r="A134" s="13"/>
      <c r="B134" s="7" t="s">
        <v>351</v>
      </c>
      <c r="C134" s="16">
        <v>75000</v>
      </c>
      <c r="D134" s="68">
        <v>45</v>
      </c>
      <c r="E134" s="1"/>
      <c r="F134" s="14"/>
      <c r="G134" s="14"/>
      <c r="H134" s="14"/>
      <c r="I134" s="14"/>
      <c r="J134" s="14"/>
      <c r="K134" s="14"/>
      <c r="L134" s="14"/>
      <c r="M134" s="14"/>
      <c r="N134" s="1"/>
      <c r="O134" s="1"/>
      <c r="P134" s="1"/>
      <c r="Q134" s="1"/>
      <c r="R134" s="1"/>
    </row>
    <row r="135" spans="1:18" ht="18.75" x14ac:dyDescent="0.3">
      <c r="A135" s="13"/>
      <c r="B135" s="12" t="s">
        <v>213</v>
      </c>
      <c r="C135" s="16"/>
      <c r="D135" s="68"/>
      <c r="E135" s="1"/>
      <c r="F135" s="14"/>
      <c r="G135" s="14"/>
      <c r="H135" s="14"/>
      <c r="I135" s="14"/>
      <c r="J135" s="14"/>
      <c r="K135" s="14"/>
      <c r="L135" s="14"/>
      <c r="M135" s="14"/>
      <c r="N135" s="1"/>
      <c r="O135" s="1"/>
      <c r="P135" s="1"/>
      <c r="Q135" s="1"/>
      <c r="R135" s="1"/>
    </row>
    <row r="136" spans="1:18" ht="18.75" x14ac:dyDescent="0.3">
      <c r="A136" s="13"/>
      <c r="B136" s="12" t="s">
        <v>214</v>
      </c>
      <c r="C136" s="16"/>
      <c r="D136" s="68"/>
      <c r="E136" s="1"/>
      <c r="F136" s="14"/>
      <c r="G136" s="14"/>
      <c r="H136" s="14"/>
      <c r="I136" s="14"/>
      <c r="J136" s="14"/>
      <c r="K136" s="14"/>
      <c r="L136" s="14"/>
      <c r="M136" s="14"/>
      <c r="N136" s="1"/>
      <c r="O136" s="1"/>
      <c r="P136" s="1"/>
      <c r="Q136" s="1"/>
      <c r="R136" s="1"/>
    </row>
    <row r="137" spans="1:18" ht="18.75" x14ac:dyDescent="0.3">
      <c r="A137" s="13"/>
      <c r="B137" s="12" t="s">
        <v>38</v>
      </c>
      <c r="C137" s="99">
        <f>SUM(C138)</f>
        <v>947300</v>
      </c>
      <c r="D137" s="68"/>
      <c r="E137" s="1"/>
      <c r="F137" s="14"/>
      <c r="G137" s="14"/>
      <c r="H137" s="14"/>
      <c r="I137" s="14"/>
      <c r="J137" s="14"/>
      <c r="K137" s="14"/>
      <c r="L137" s="14"/>
      <c r="M137" s="14"/>
      <c r="N137" s="1"/>
      <c r="O137" s="1"/>
      <c r="P137" s="1"/>
      <c r="Q137" s="1"/>
      <c r="R137" s="1"/>
    </row>
    <row r="138" spans="1:18" ht="18.75" x14ac:dyDescent="0.3">
      <c r="A138" s="13"/>
      <c r="B138" s="12" t="s">
        <v>42</v>
      </c>
      <c r="C138" s="17">
        <f>SUM(C139:C142)</f>
        <v>947300</v>
      </c>
      <c r="D138" s="68"/>
      <c r="E138" s="1"/>
      <c r="F138" s="14"/>
      <c r="G138" s="14"/>
      <c r="H138" s="14"/>
      <c r="I138" s="14"/>
      <c r="J138" s="14"/>
      <c r="K138" s="14"/>
      <c r="L138" s="14"/>
      <c r="M138" s="14"/>
      <c r="N138" s="1"/>
      <c r="O138" s="1"/>
      <c r="P138" s="1"/>
      <c r="Q138" s="1"/>
      <c r="R138" s="1"/>
    </row>
    <row r="139" spans="1:18" ht="18.75" x14ac:dyDescent="0.3">
      <c r="A139" s="13">
        <v>58</v>
      </c>
      <c r="B139" s="7" t="s">
        <v>43</v>
      </c>
      <c r="C139" s="103">
        <v>588320</v>
      </c>
      <c r="D139" s="68">
        <v>45</v>
      </c>
      <c r="E139" s="1"/>
      <c r="F139" s="146" t="s">
        <v>223</v>
      </c>
      <c r="G139" s="146"/>
      <c r="H139" s="146"/>
      <c r="I139" s="146"/>
      <c r="J139" s="146"/>
      <c r="K139" s="146"/>
      <c r="L139" s="146"/>
      <c r="M139" s="146"/>
      <c r="N139" s="1"/>
      <c r="O139" s="1"/>
      <c r="P139" s="1"/>
      <c r="Q139" s="1"/>
      <c r="R139" s="1"/>
    </row>
    <row r="140" spans="1:18" ht="18.75" x14ac:dyDescent="0.3">
      <c r="A140" s="13">
        <v>59</v>
      </c>
      <c r="B140" s="7" t="s">
        <v>45</v>
      </c>
      <c r="C140" s="103">
        <v>42000</v>
      </c>
      <c r="D140" s="68">
        <v>45</v>
      </c>
      <c r="E140" s="1"/>
      <c r="F140" s="14"/>
      <c r="G140" s="14">
        <v>3500</v>
      </c>
      <c r="H140" s="125">
        <f>SUM(G140*12)</f>
        <v>42000</v>
      </c>
      <c r="I140" s="14"/>
      <c r="J140" s="14"/>
      <c r="K140" s="14"/>
      <c r="L140" s="14"/>
      <c r="M140" s="14"/>
      <c r="N140" s="1"/>
      <c r="O140" s="1"/>
      <c r="P140" s="1"/>
      <c r="Q140" s="1"/>
      <c r="R140" s="1"/>
    </row>
    <row r="141" spans="1:18" ht="18.75" x14ac:dyDescent="0.3">
      <c r="A141" s="13">
        <v>60</v>
      </c>
      <c r="B141" s="7" t="s">
        <v>123</v>
      </c>
      <c r="C141" s="103">
        <v>288000</v>
      </c>
      <c r="D141" s="68">
        <v>45</v>
      </c>
      <c r="E141" s="1"/>
      <c r="F141" s="14"/>
      <c r="G141" s="14"/>
      <c r="H141" s="14"/>
      <c r="I141" s="14"/>
      <c r="J141" s="14"/>
      <c r="K141" s="14"/>
      <c r="L141" s="14"/>
      <c r="M141" s="14"/>
      <c r="N141" s="1"/>
      <c r="O141" s="1"/>
      <c r="P141" s="1"/>
      <c r="Q141" s="1"/>
      <c r="R141" s="1"/>
    </row>
    <row r="142" spans="1:18" ht="18.75" x14ac:dyDescent="0.3">
      <c r="A142" s="13">
        <v>61</v>
      </c>
      <c r="B142" s="7" t="s">
        <v>46</v>
      </c>
      <c r="C142" s="103">
        <v>28980</v>
      </c>
      <c r="D142" s="68">
        <v>45</v>
      </c>
      <c r="E142" s="1"/>
      <c r="F142" s="14"/>
      <c r="G142" s="14"/>
      <c r="H142" s="14"/>
      <c r="I142" s="14"/>
      <c r="J142" s="14"/>
      <c r="K142" s="14"/>
      <c r="L142" s="14"/>
      <c r="M142" s="14"/>
      <c r="N142" s="1"/>
      <c r="O142" s="1"/>
      <c r="P142" s="1"/>
      <c r="Q142" s="1"/>
      <c r="R142" s="1"/>
    </row>
    <row r="143" spans="1:18" ht="18.75" x14ac:dyDescent="0.3">
      <c r="A143" s="13"/>
      <c r="B143" s="12" t="s">
        <v>119</v>
      </c>
      <c r="C143" s="99">
        <f>SUM(C144+C149+C154)</f>
        <v>790800</v>
      </c>
      <c r="D143" s="68"/>
      <c r="E143" s="1"/>
      <c r="F143" s="14"/>
      <c r="G143" s="14"/>
      <c r="H143" s="14"/>
      <c r="I143" s="14"/>
      <c r="J143" s="14"/>
      <c r="K143" s="14"/>
      <c r="L143" s="14"/>
      <c r="M143" s="14"/>
      <c r="N143" s="1"/>
      <c r="O143" s="1"/>
      <c r="P143" s="1"/>
      <c r="Q143" s="1"/>
      <c r="R143" s="1"/>
    </row>
    <row r="144" spans="1:18" ht="18.75" x14ac:dyDescent="0.3">
      <c r="A144" s="13"/>
      <c r="B144" s="12" t="s">
        <v>61</v>
      </c>
      <c r="C144" s="17">
        <f>SUM(C145:C148)</f>
        <v>80800</v>
      </c>
      <c r="D144" s="68"/>
      <c r="E144" s="1"/>
      <c r="F144" s="14"/>
      <c r="G144" s="14"/>
      <c r="H144" s="14"/>
      <c r="I144" s="14"/>
      <c r="J144" s="14"/>
      <c r="K144" s="14"/>
      <c r="L144" s="14"/>
      <c r="M144" s="14"/>
      <c r="N144" s="1"/>
      <c r="O144" s="1"/>
      <c r="P144" s="1"/>
      <c r="Q144" s="1"/>
      <c r="R144" s="1"/>
    </row>
    <row r="145" spans="1:18" ht="18.75" x14ac:dyDescent="0.3">
      <c r="A145" s="13">
        <v>62</v>
      </c>
      <c r="B145" s="7" t="s">
        <v>49</v>
      </c>
      <c r="C145" s="16">
        <v>30000</v>
      </c>
      <c r="D145" s="68">
        <v>45</v>
      </c>
      <c r="E145" s="1"/>
      <c r="F145" s="14"/>
      <c r="G145" s="14"/>
      <c r="H145" s="14"/>
      <c r="I145" s="14"/>
      <c r="J145" s="14"/>
      <c r="K145" s="14"/>
      <c r="L145" s="14"/>
      <c r="M145" s="14"/>
      <c r="N145" s="1"/>
      <c r="O145" s="1"/>
      <c r="P145" s="1"/>
      <c r="Q145" s="1"/>
      <c r="R145" s="1"/>
    </row>
    <row r="146" spans="1:18" ht="18.75" x14ac:dyDescent="0.3">
      <c r="A146" s="13">
        <v>63</v>
      </c>
      <c r="B146" s="7" t="s">
        <v>56</v>
      </c>
      <c r="C146" s="16">
        <v>10000</v>
      </c>
      <c r="D146" s="68">
        <v>46</v>
      </c>
      <c r="E146" s="1"/>
      <c r="F146" s="14"/>
      <c r="G146" s="14"/>
      <c r="H146" s="14"/>
      <c r="I146" s="14"/>
      <c r="J146" s="14"/>
      <c r="K146" s="14"/>
      <c r="L146" s="14"/>
      <c r="M146" s="14"/>
      <c r="N146" s="1"/>
      <c r="O146" s="1"/>
      <c r="P146" s="1"/>
      <c r="Q146" s="1"/>
      <c r="R146" s="1"/>
    </row>
    <row r="147" spans="1:18" ht="18.75" x14ac:dyDescent="0.3">
      <c r="A147" s="13">
        <v>64</v>
      </c>
      <c r="B147" s="7" t="s">
        <v>57</v>
      </c>
      <c r="C147" s="16">
        <v>36000</v>
      </c>
      <c r="D147" s="68">
        <v>46</v>
      </c>
      <c r="E147" s="1"/>
      <c r="F147" s="14"/>
      <c r="G147" s="14">
        <v>3000</v>
      </c>
      <c r="H147" s="125">
        <f>SUM(G147*12)</f>
        <v>36000</v>
      </c>
      <c r="I147" s="14"/>
      <c r="J147" s="14"/>
      <c r="K147" s="14"/>
      <c r="L147" s="14"/>
      <c r="M147" s="14"/>
      <c r="N147" s="1"/>
      <c r="O147" s="1"/>
      <c r="P147" s="1"/>
      <c r="Q147" s="1"/>
      <c r="R147" s="1"/>
    </row>
    <row r="148" spans="1:18" ht="18.75" x14ac:dyDescent="0.3">
      <c r="A148" s="13">
        <v>65</v>
      </c>
      <c r="B148" s="7" t="s">
        <v>58</v>
      </c>
      <c r="C148" s="16">
        <v>4800</v>
      </c>
      <c r="D148" s="104">
        <v>46</v>
      </c>
      <c r="E148" s="1"/>
      <c r="F148" s="14"/>
      <c r="G148" s="14">
        <v>3740</v>
      </c>
      <c r="H148" s="14">
        <v>3740</v>
      </c>
      <c r="I148" s="14">
        <v>4290</v>
      </c>
      <c r="J148" s="15">
        <f>SUM(G148:I148)</f>
        <v>11770</v>
      </c>
      <c r="K148" s="14"/>
      <c r="L148" s="14"/>
      <c r="M148" s="14"/>
      <c r="N148" s="1"/>
      <c r="O148" s="1"/>
      <c r="P148" s="1"/>
      <c r="Q148" s="1"/>
      <c r="R148" s="1"/>
    </row>
    <row r="149" spans="1:18" ht="18.75" x14ac:dyDescent="0.3">
      <c r="A149" s="13"/>
      <c r="B149" s="12" t="s">
        <v>62</v>
      </c>
      <c r="C149" s="17">
        <f>SUM(C150+C151+C153)</f>
        <v>535000</v>
      </c>
      <c r="D149" s="68"/>
      <c r="E149" s="1"/>
      <c r="F149" s="14"/>
      <c r="G149" s="14"/>
      <c r="H149" s="14"/>
      <c r="I149" s="14"/>
      <c r="J149" s="14"/>
      <c r="K149" s="14"/>
      <c r="L149" s="14"/>
      <c r="M149" s="14"/>
      <c r="N149" s="1"/>
      <c r="O149" s="1"/>
      <c r="P149" s="1"/>
      <c r="Q149" s="1"/>
      <c r="R149" s="1"/>
    </row>
    <row r="150" spans="1:18" ht="18.75" x14ac:dyDescent="0.3">
      <c r="A150" s="13">
        <v>66</v>
      </c>
      <c r="B150" s="7" t="s">
        <v>63</v>
      </c>
      <c r="C150" s="16">
        <v>460000</v>
      </c>
      <c r="D150" s="104">
        <v>46</v>
      </c>
      <c r="E150" s="1"/>
      <c r="F150" s="14"/>
      <c r="G150" s="14"/>
      <c r="H150" s="14"/>
      <c r="I150" s="14"/>
      <c r="J150" s="14"/>
      <c r="K150" s="14"/>
      <c r="L150" s="14"/>
      <c r="M150" s="14"/>
      <c r="N150" s="1"/>
      <c r="O150" s="1"/>
      <c r="P150" s="1"/>
      <c r="Q150" s="1"/>
      <c r="R150" s="1"/>
    </row>
    <row r="151" spans="1:18" ht="18.75" x14ac:dyDescent="0.3">
      <c r="A151" s="13">
        <v>67</v>
      </c>
      <c r="B151" s="7" t="s">
        <v>192</v>
      </c>
      <c r="C151" s="17">
        <f>SUM(C152)</f>
        <v>50000</v>
      </c>
      <c r="D151" s="68"/>
      <c r="E151" s="1"/>
      <c r="F151" s="14"/>
      <c r="G151" s="14"/>
      <c r="H151" s="14"/>
      <c r="I151" s="14"/>
      <c r="J151" s="14"/>
      <c r="K151" s="14"/>
      <c r="L151" s="14"/>
      <c r="M151" s="14"/>
      <c r="N151" s="1"/>
      <c r="O151" s="1"/>
      <c r="P151" s="1"/>
      <c r="Q151" s="1"/>
      <c r="R151" s="1"/>
    </row>
    <row r="152" spans="1:18" ht="18.75" x14ac:dyDescent="0.3">
      <c r="A152" s="13"/>
      <c r="B152" s="7" t="s">
        <v>72</v>
      </c>
      <c r="C152" s="16">
        <v>50000</v>
      </c>
      <c r="D152" s="104">
        <v>46</v>
      </c>
      <c r="E152" s="1"/>
      <c r="F152" s="14"/>
      <c r="G152" s="14"/>
      <c r="H152" s="14"/>
      <c r="I152" s="14"/>
      <c r="J152" s="14"/>
      <c r="K152" s="14"/>
      <c r="L152" s="14"/>
      <c r="M152" s="14"/>
      <c r="N152" s="1"/>
      <c r="O152" s="1"/>
      <c r="P152" s="1"/>
      <c r="Q152" s="1"/>
      <c r="R152" s="1"/>
    </row>
    <row r="153" spans="1:18" ht="18.75" x14ac:dyDescent="0.3">
      <c r="A153" s="13">
        <v>69</v>
      </c>
      <c r="B153" s="7" t="s">
        <v>74</v>
      </c>
      <c r="C153" s="17">
        <v>25000</v>
      </c>
      <c r="D153" s="104">
        <v>46</v>
      </c>
      <c r="E153" s="1"/>
      <c r="F153" s="14"/>
      <c r="G153" s="14"/>
      <c r="H153" s="14"/>
      <c r="I153" s="14"/>
      <c r="J153" s="14"/>
      <c r="K153" s="14"/>
      <c r="L153" s="14"/>
      <c r="M153" s="14"/>
      <c r="N153" s="1"/>
      <c r="O153" s="1"/>
      <c r="P153" s="1"/>
      <c r="Q153" s="1"/>
      <c r="R153" s="1"/>
    </row>
    <row r="154" spans="1:18" ht="18.75" x14ac:dyDescent="0.3">
      <c r="A154" s="13"/>
      <c r="B154" s="12" t="s">
        <v>82</v>
      </c>
      <c r="C154" s="17">
        <f>SUM(C155:C161)</f>
        <v>175000</v>
      </c>
      <c r="D154" s="68"/>
      <c r="E154" s="1"/>
      <c r="F154" s="14"/>
      <c r="G154" s="14"/>
      <c r="H154" s="14"/>
      <c r="I154" s="14"/>
      <c r="J154" s="14"/>
      <c r="K154" s="14"/>
      <c r="L154" s="14"/>
      <c r="M154" s="14"/>
      <c r="N154" s="1"/>
      <c r="O154" s="1"/>
      <c r="P154" s="1"/>
      <c r="Q154" s="1"/>
      <c r="R154" s="1"/>
    </row>
    <row r="155" spans="1:18" ht="18.75" x14ac:dyDescent="0.3">
      <c r="A155" s="13">
        <v>69</v>
      </c>
      <c r="B155" s="7" t="s">
        <v>83</v>
      </c>
      <c r="C155" s="16">
        <v>20000</v>
      </c>
      <c r="D155" s="104">
        <v>46</v>
      </c>
      <c r="E155" s="1"/>
      <c r="F155" s="14"/>
      <c r="G155" s="14"/>
      <c r="H155" s="14"/>
      <c r="I155" s="14"/>
      <c r="J155" s="14"/>
      <c r="K155" s="14"/>
      <c r="L155" s="14"/>
      <c r="M155" s="14"/>
      <c r="N155" s="1"/>
      <c r="O155" s="1"/>
      <c r="P155" s="1"/>
      <c r="Q155" s="1"/>
      <c r="R155" s="1"/>
    </row>
    <row r="156" spans="1:18" ht="18.75" x14ac:dyDescent="0.3">
      <c r="A156" s="13">
        <v>70</v>
      </c>
      <c r="B156" s="7" t="s">
        <v>84</v>
      </c>
      <c r="C156" s="16">
        <v>80000</v>
      </c>
      <c r="D156" s="104">
        <v>46</v>
      </c>
      <c r="E156" s="1"/>
      <c r="F156" s="14"/>
      <c r="G156" s="14"/>
      <c r="H156" s="14"/>
      <c r="I156" s="14"/>
      <c r="J156" s="14"/>
      <c r="K156" s="14"/>
      <c r="L156" s="14"/>
      <c r="M156" s="14"/>
      <c r="N156" s="1"/>
      <c r="O156" s="1"/>
      <c r="P156" s="1"/>
      <c r="Q156" s="1"/>
      <c r="R156" s="1"/>
    </row>
    <row r="157" spans="1:18" ht="18.75" x14ac:dyDescent="0.3">
      <c r="A157" s="13">
        <v>71</v>
      </c>
      <c r="B157" s="7" t="s">
        <v>86</v>
      </c>
      <c r="C157" s="16">
        <v>40000</v>
      </c>
      <c r="D157" s="104">
        <v>46</v>
      </c>
      <c r="E157" s="1"/>
      <c r="F157" s="14"/>
      <c r="G157" s="14"/>
      <c r="H157" s="14"/>
      <c r="I157" s="14"/>
      <c r="J157" s="14"/>
      <c r="K157" s="14"/>
      <c r="L157" s="14"/>
      <c r="M157" s="14"/>
      <c r="N157" s="1"/>
      <c r="O157" s="1"/>
      <c r="P157" s="1"/>
      <c r="Q157" s="1"/>
      <c r="R157" s="1"/>
    </row>
    <row r="158" spans="1:18" ht="18.75" x14ac:dyDescent="0.3">
      <c r="A158" s="13">
        <v>72</v>
      </c>
      <c r="B158" s="7" t="s">
        <v>87</v>
      </c>
      <c r="C158" s="16">
        <v>5000</v>
      </c>
      <c r="D158" s="104">
        <v>46</v>
      </c>
      <c r="E158" s="1"/>
      <c r="F158" s="14"/>
      <c r="G158" s="14"/>
      <c r="H158" s="14"/>
      <c r="I158" s="14"/>
      <c r="J158" s="14"/>
      <c r="K158" s="14"/>
      <c r="L158" s="14"/>
      <c r="M158" s="14"/>
      <c r="N158" s="1"/>
      <c r="O158" s="1"/>
      <c r="P158" s="1"/>
      <c r="Q158" s="1"/>
      <c r="R158" s="1"/>
    </row>
    <row r="159" spans="1:18" ht="18.75" x14ac:dyDescent="0.3">
      <c r="A159" s="13">
        <v>73</v>
      </c>
      <c r="B159" s="7" t="s">
        <v>88</v>
      </c>
      <c r="C159" s="16">
        <v>5000</v>
      </c>
      <c r="D159" s="104">
        <v>46</v>
      </c>
      <c r="E159" s="1"/>
      <c r="F159" s="14"/>
      <c r="G159" s="14"/>
      <c r="H159" s="14"/>
      <c r="I159" s="14"/>
      <c r="J159" s="14"/>
      <c r="K159" s="14"/>
      <c r="L159" s="14"/>
      <c r="M159" s="14"/>
      <c r="N159" s="1"/>
      <c r="O159" s="1"/>
      <c r="P159" s="1"/>
      <c r="Q159" s="1"/>
      <c r="R159" s="1"/>
    </row>
    <row r="160" spans="1:18" ht="18.75" x14ac:dyDescent="0.3">
      <c r="A160" s="13">
        <v>74</v>
      </c>
      <c r="B160" s="7" t="s">
        <v>90</v>
      </c>
      <c r="C160" s="16">
        <v>10000</v>
      </c>
      <c r="D160" s="104">
        <v>46</v>
      </c>
      <c r="E160" s="1"/>
      <c r="F160" s="14"/>
      <c r="G160" s="14"/>
      <c r="H160" s="14"/>
      <c r="I160" s="14"/>
      <c r="J160" s="14"/>
      <c r="K160" s="14"/>
      <c r="L160" s="14"/>
      <c r="M160" s="14"/>
      <c r="N160" s="1"/>
      <c r="O160" s="1"/>
      <c r="P160" s="1"/>
      <c r="Q160" s="1"/>
      <c r="R160" s="1"/>
    </row>
    <row r="161" spans="1:18" ht="18.75" x14ac:dyDescent="0.3">
      <c r="A161" s="13">
        <v>75</v>
      </c>
      <c r="B161" s="7" t="s">
        <v>92</v>
      </c>
      <c r="C161" s="16">
        <v>15000</v>
      </c>
      <c r="D161" s="68">
        <v>47</v>
      </c>
      <c r="E161" s="1"/>
      <c r="F161" s="14"/>
      <c r="G161" s="14"/>
      <c r="H161" s="14"/>
      <c r="I161" s="14"/>
      <c r="J161" s="14"/>
      <c r="K161" s="14"/>
      <c r="L161" s="14"/>
      <c r="M161" s="14"/>
      <c r="N161" s="1"/>
      <c r="O161" s="1"/>
      <c r="P161" s="1"/>
      <c r="Q161" s="1"/>
      <c r="R161" s="1"/>
    </row>
    <row r="162" spans="1:18" ht="18.75" x14ac:dyDescent="0.3">
      <c r="A162" s="13"/>
      <c r="B162" s="12" t="s">
        <v>120</v>
      </c>
      <c r="C162" s="17"/>
      <c r="D162" s="68"/>
      <c r="E162" s="1"/>
      <c r="F162" s="14"/>
      <c r="G162" s="14"/>
      <c r="H162" s="14"/>
      <c r="I162" s="14"/>
      <c r="J162" s="14"/>
      <c r="K162" s="14"/>
      <c r="L162" s="14"/>
      <c r="M162" s="14"/>
      <c r="N162" s="1"/>
      <c r="O162" s="1"/>
      <c r="P162" s="1"/>
      <c r="Q162" s="1"/>
      <c r="R162" s="1"/>
    </row>
    <row r="163" spans="1:18" ht="18.75" x14ac:dyDescent="0.3">
      <c r="A163" s="13"/>
      <c r="B163" s="12" t="s">
        <v>101</v>
      </c>
      <c r="C163" s="99">
        <f>SUM(C164+C169)</f>
        <v>255000</v>
      </c>
      <c r="D163" s="68"/>
      <c r="E163" s="1"/>
      <c r="F163" s="14"/>
      <c r="G163" s="14"/>
      <c r="H163" s="14"/>
      <c r="I163" s="14"/>
      <c r="J163" s="14"/>
      <c r="K163" s="14"/>
      <c r="L163" s="14"/>
      <c r="M163" s="14"/>
      <c r="N163" s="1"/>
      <c r="O163" s="1"/>
      <c r="P163" s="1"/>
      <c r="Q163" s="1"/>
      <c r="R163" s="1"/>
    </row>
    <row r="164" spans="1:18" ht="18.75" x14ac:dyDescent="0.3">
      <c r="A164" s="13">
        <v>76</v>
      </c>
      <c r="B164" s="72" t="s">
        <v>258</v>
      </c>
      <c r="C164" s="17">
        <f>SUM(C165:C168)</f>
        <v>175000</v>
      </c>
      <c r="D164" s="68"/>
      <c r="E164" s="1"/>
      <c r="F164" s="14"/>
      <c r="G164" s="14"/>
      <c r="H164" s="14"/>
      <c r="I164" s="14"/>
      <c r="J164" s="14"/>
      <c r="K164" s="14"/>
      <c r="L164" s="14"/>
      <c r="M164" s="14"/>
      <c r="N164" s="1"/>
      <c r="O164" s="1"/>
      <c r="P164" s="1"/>
      <c r="Q164" s="1"/>
      <c r="R164" s="1"/>
    </row>
    <row r="165" spans="1:18" ht="18.75" x14ac:dyDescent="0.3">
      <c r="A165" s="13"/>
      <c r="B165" s="72" t="s">
        <v>318</v>
      </c>
      <c r="C165" s="16">
        <v>15000</v>
      </c>
      <c r="D165" s="68">
        <v>48</v>
      </c>
      <c r="E165" s="1"/>
      <c r="F165" s="14"/>
      <c r="G165" s="14"/>
      <c r="H165" s="14"/>
      <c r="I165" s="14"/>
      <c r="J165" s="14"/>
      <c r="K165" s="14"/>
      <c r="L165" s="14"/>
      <c r="M165" s="14"/>
      <c r="N165" s="1"/>
      <c r="O165" s="1"/>
      <c r="P165" s="1"/>
      <c r="Q165" s="1"/>
      <c r="R165" s="1"/>
    </row>
    <row r="166" spans="1:18" ht="18.75" x14ac:dyDescent="0.3">
      <c r="A166" s="13"/>
      <c r="B166" s="72" t="s">
        <v>320</v>
      </c>
      <c r="C166" s="16">
        <v>60000</v>
      </c>
      <c r="D166" s="68">
        <v>48</v>
      </c>
      <c r="E166" s="1"/>
      <c r="F166" s="14"/>
      <c r="G166" s="14"/>
      <c r="H166" s="14"/>
      <c r="I166" s="14"/>
      <c r="J166" s="14"/>
      <c r="K166" s="14"/>
      <c r="L166" s="14"/>
      <c r="M166" s="14"/>
      <c r="N166" s="1"/>
      <c r="O166" s="1"/>
      <c r="P166" s="1"/>
      <c r="Q166" s="1"/>
      <c r="R166" s="1"/>
    </row>
    <row r="167" spans="1:18" ht="18.75" x14ac:dyDescent="0.3">
      <c r="A167" s="13"/>
      <c r="B167" s="72" t="s">
        <v>319</v>
      </c>
      <c r="C167" s="16">
        <v>70000</v>
      </c>
      <c r="D167" s="68">
        <v>48</v>
      </c>
      <c r="E167" s="1"/>
      <c r="F167" s="14"/>
      <c r="G167" s="14"/>
      <c r="H167" s="14"/>
      <c r="I167" s="14"/>
      <c r="J167" s="14"/>
      <c r="K167" s="14"/>
      <c r="L167" s="14"/>
      <c r="M167" s="14"/>
      <c r="N167" s="1"/>
      <c r="O167" s="1"/>
      <c r="P167" s="1"/>
      <c r="Q167" s="1"/>
      <c r="R167" s="1"/>
    </row>
    <row r="168" spans="1:18" ht="18.75" x14ac:dyDescent="0.3">
      <c r="A168" s="13"/>
      <c r="B168" s="72" t="s">
        <v>259</v>
      </c>
      <c r="C168" s="16">
        <v>30000</v>
      </c>
      <c r="D168" s="68">
        <v>48</v>
      </c>
      <c r="E168" s="1"/>
      <c r="F168" s="14"/>
      <c r="G168" s="14"/>
      <c r="H168" s="14"/>
      <c r="I168" s="14"/>
      <c r="J168" s="14"/>
      <c r="K168" s="14"/>
      <c r="L168" s="14"/>
      <c r="M168" s="14"/>
      <c r="N168" s="1"/>
      <c r="O168" s="1"/>
      <c r="P168" s="1"/>
      <c r="Q168" s="1"/>
      <c r="R168" s="1"/>
    </row>
    <row r="169" spans="1:18" ht="18.75" x14ac:dyDescent="0.3">
      <c r="A169" s="13">
        <v>77</v>
      </c>
      <c r="B169" s="7" t="s">
        <v>188</v>
      </c>
      <c r="C169" s="17">
        <v>80000</v>
      </c>
      <c r="D169" s="68">
        <v>48</v>
      </c>
      <c r="E169" s="1"/>
      <c r="F169" s="14"/>
      <c r="G169" s="14"/>
      <c r="H169" s="14"/>
      <c r="I169" s="14"/>
      <c r="J169" s="14"/>
      <c r="K169" s="14"/>
      <c r="L169" s="14"/>
      <c r="M169" s="14"/>
      <c r="N169" s="1"/>
      <c r="O169" s="1"/>
      <c r="P169" s="1"/>
      <c r="Q169" s="1"/>
      <c r="R169" s="1"/>
    </row>
    <row r="170" spans="1:18" ht="18.75" x14ac:dyDescent="0.3">
      <c r="A170" s="13"/>
      <c r="B170" s="12" t="s">
        <v>201</v>
      </c>
      <c r="C170" s="16"/>
      <c r="D170" s="68"/>
      <c r="E170" s="1"/>
      <c r="F170" s="14"/>
      <c r="G170" s="14"/>
      <c r="H170" s="14"/>
      <c r="I170" s="14"/>
      <c r="J170" s="14"/>
      <c r="K170" s="14"/>
      <c r="L170" s="14"/>
      <c r="M170" s="14"/>
      <c r="N170" s="1"/>
      <c r="O170" s="1"/>
      <c r="P170" s="1"/>
      <c r="Q170" s="1"/>
      <c r="R170" s="1"/>
    </row>
    <row r="171" spans="1:18" ht="18.75" x14ac:dyDescent="0.3">
      <c r="A171" s="13"/>
      <c r="B171" s="12" t="s">
        <v>102</v>
      </c>
      <c r="C171" s="99">
        <f>SUM(C172+C174+C180)</f>
        <v>2330700</v>
      </c>
      <c r="D171" s="68"/>
      <c r="E171" s="1"/>
      <c r="F171" s="14"/>
      <c r="G171" s="14"/>
      <c r="H171" s="14"/>
      <c r="I171" s="14"/>
      <c r="J171" s="14"/>
      <c r="K171" s="14"/>
      <c r="L171" s="14"/>
      <c r="M171" s="14"/>
      <c r="N171" s="1"/>
      <c r="O171" s="1"/>
      <c r="P171" s="1"/>
      <c r="Q171" s="1"/>
      <c r="R171" s="1"/>
    </row>
    <row r="172" spans="1:18" ht="18.75" x14ac:dyDescent="0.3">
      <c r="A172" s="13">
        <v>78</v>
      </c>
      <c r="B172" s="7" t="s">
        <v>361</v>
      </c>
      <c r="C172" s="17">
        <f>SUM(C173)</f>
        <v>74500</v>
      </c>
      <c r="D172" s="68"/>
      <c r="E172" s="1"/>
      <c r="F172" s="14"/>
      <c r="G172" s="14"/>
      <c r="H172" s="14"/>
      <c r="I172" s="14"/>
      <c r="J172" s="14"/>
      <c r="K172" s="14"/>
      <c r="L172" s="14"/>
      <c r="M172" s="14"/>
      <c r="N172" s="1"/>
      <c r="O172" s="1"/>
      <c r="P172" s="1"/>
      <c r="Q172" s="1"/>
      <c r="R172" s="1"/>
    </row>
    <row r="173" spans="1:18" ht="18.75" x14ac:dyDescent="0.3">
      <c r="A173" s="13"/>
      <c r="B173" s="7" t="s">
        <v>353</v>
      </c>
      <c r="C173" s="16">
        <v>74500</v>
      </c>
      <c r="D173" s="68">
        <v>48</v>
      </c>
      <c r="E173" s="1"/>
      <c r="F173" s="14"/>
      <c r="G173" s="18"/>
      <c r="H173" s="14"/>
      <c r="I173" s="14"/>
      <c r="J173" s="14"/>
      <c r="K173" s="14"/>
      <c r="L173" s="14"/>
      <c r="M173" s="14"/>
      <c r="N173" s="1"/>
      <c r="O173" s="1"/>
      <c r="P173" s="1"/>
      <c r="Q173" s="1"/>
      <c r="R173" s="1"/>
    </row>
    <row r="174" spans="1:18" ht="18.75" x14ac:dyDescent="0.3">
      <c r="A174" s="13">
        <v>79</v>
      </c>
      <c r="B174" s="7" t="s">
        <v>103</v>
      </c>
      <c r="C174" s="17">
        <f>SUM(C175:C179)</f>
        <v>2056200</v>
      </c>
      <c r="D174" s="68"/>
      <c r="E174" s="1"/>
      <c r="F174" s="14"/>
      <c r="G174" s="18"/>
      <c r="H174" s="14"/>
      <c r="I174" s="14"/>
      <c r="J174" s="14"/>
      <c r="K174" s="14"/>
      <c r="L174" s="14"/>
      <c r="M174" s="14"/>
      <c r="N174" s="1"/>
      <c r="O174" s="1"/>
      <c r="P174" s="1"/>
      <c r="Q174" s="1"/>
      <c r="R174" s="1"/>
    </row>
    <row r="175" spans="1:18" ht="18.75" x14ac:dyDescent="0.3">
      <c r="A175" s="13"/>
      <c r="B175" s="7" t="s">
        <v>362</v>
      </c>
      <c r="C175" s="16">
        <v>424400</v>
      </c>
      <c r="D175" s="68">
        <v>48</v>
      </c>
      <c r="E175" s="1"/>
      <c r="F175" s="14"/>
      <c r="G175" s="18"/>
      <c r="H175" s="14"/>
      <c r="I175" s="14"/>
      <c r="J175" s="14"/>
      <c r="K175" s="14"/>
      <c r="L175" s="14"/>
      <c r="M175" s="14"/>
      <c r="N175" s="1"/>
      <c r="O175" s="1"/>
      <c r="P175" s="1"/>
      <c r="Q175" s="1"/>
      <c r="R175" s="1"/>
    </row>
    <row r="176" spans="1:18" ht="18.75" x14ac:dyDescent="0.3">
      <c r="A176" s="13"/>
      <c r="B176" s="7" t="s">
        <v>357</v>
      </c>
      <c r="C176" s="16">
        <v>437700</v>
      </c>
      <c r="D176" s="68">
        <v>48</v>
      </c>
      <c r="E176" s="1"/>
      <c r="F176" s="14"/>
      <c r="G176" s="18"/>
      <c r="H176" s="14"/>
      <c r="I176" s="14"/>
      <c r="J176" s="14"/>
      <c r="K176" s="14"/>
      <c r="L176" s="14"/>
      <c r="M176" s="14"/>
      <c r="N176" s="1"/>
      <c r="O176" s="1"/>
      <c r="P176" s="1"/>
      <c r="Q176" s="1"/>
      <c r="R176" s="1"/>
    </row>
    <row r="177" spans="1:18" ht="18.75" x14ac:dyDescent="0.3">
      <c r="A177" s="13"/>
      <c r="B177" s="7" t="s">
        <v>356</v>
      </c>
      <c r="C177" s="16">
        <v>435800</v>
      </c>
      <c r="D177" s="68">
        <v>48</v>
      </c>
      <c r="E177" s="1"/>
      <c r="F177" s="14"/>
      <c r="G177" s="18"/>
      <c r="H177" s="14"/>
      <c r="I177" s="14"/>
      <c r="J177" s="14"/>
      <c r="K177" s="14"/>
      <c r="L177" s="14"/>
      <c r="M177" s="14"/>
      <c r="N177" s="1"/>
      <c r="O177" s="1"/>
      <c r="P177" s="1"/>
      <c r="Q177" s="1"/>
      <c r="R177" s="1"/>
    </row>
    <row r="178" spans="1:18" ht="18.75" x14ac:dyDescent="0.3">
      <c r="A178" s="13"/>
      <c r="B178" s="7" t="s">
        <v>355</v>
      </c>
      <c r="C178" s="16">
        <v>439500</v>
      </c>
      <c r="D178" s="68">
        <v>48</v>
      </c>
      <c r="E178" s="1"/>
      <c r="F178" s="14"/>
      <c r="G178" s="18"/>
      <c r="H178" s="14"/>
      <c r="I178" s="14"/>
      <c r="J178" s="14"/>
      <c r="K178" s="14"/>
      <c r="L178" s="14"/>
      <c r="M178" s="14"/>
      <c r="N178" s="1"/>
      <c r="O178" s="1"/>
      <c r="P178" s="1"/>
      <c r="Q178" s="1"/>
      <c r="R178" s="1"/>
    </row>
    <row r="179" spans="1:18" ht="18.75" x14ac:dyDescent="0.3">
      <c r="A179" s="13"/>
      <c r="B179" s="7" t="s">
        <v>354</v>
      </c>
      <c r="C179" s="16">
        <v>318800</v>
      </c>
      <c r="D179" s="68">
        <v>49</v>
      </c>
      <c r="E179" s="1"/>
      <c r="F179" s="14"/>
      <c r="G179" s="18"/>
      <c r="H179" s="14"/>
      <c r="I179" s="14"/>
      <c r="J179" s="14"/>
      <c r="K179" s="14"/>
      <c r="L179" s="14"/>
      <c r="M179" s="14"/>
      <c r="N179" s="1"/>
      <c r="O179" s="1"/>
      <c r="P179" s="1"/>
      <c r="Q179" s="1"/>
      <c r="R179" s="1"/>
    </row>
    <row r="180" spans="1:18" ht="18.75" x14ac:dyDescent="0.3">
      <c r="A180" s="13">
        <v>80</v>
      </c>
      <c r="B180" s="71" t="s">
        <v>105</v>
      </c>
      <c r="C180" s="17">
        <f>SUM(C181)</f>
        <v>200000</v>
      </c>
      <c r="D180" s="68"/>
      <c r="E180" s="1"/>
      <c r="F180" s="14"/>
      <c r="G180" s="14"/>
      <c r="H180" s="14"/>
      <c r="I180" s="14"/>
      <c r="J180" s="14"/>
      <c r="K180" s="14"/>
      <c r="L180" s="14"/>
      <c r="M180" s="14"/>
      <c r="N180" s="1"/>
      <c r="O180" s="1"/>
      <c r="P180" s="1"/>
      <c r="Q180" s="1"/>
      <c r="R180" s="1"/>
    </row>
    <row r="181" spans="1:18" ht="18.75" x14ac:dyDescent="0.3">
      <c r="A181" s="13"/>
      <c r="B181" s="7" t="s">
        <v>321</v>
      </c>
      <c r="C181" s="16">
        <v>200000</v>
      </c>
      <c r="D181" s="68">
        <v>49</v>
      </c>
      <c r="E181" s="1"/>
      <c r="F181" s="14"/>
      <c r="G181" s="14"/>
      <c r="H181" s="14"/>
      <c r="I181" s="14"/>
      <c r="J181" s="14"/>
      <c r="K181" s="14"/>
      <c r="L181" s="14"/>
      <c r="M181" s="14"/>
      <c r="N181" s="1"/>
      <c r="O181" s="1"/>
      <c r="P181" s="1"/>
      <c r="Q181" s="1"/>
      <c r="R181" s="1"/>
    </row>
    <row r="182" spans="1:18" ht="18.75" x14ac:dyDescent="0.3">
      <c r="A182" s="13"/>
      <c r="B182" s="12" t="s">
        <v>202</v>
      </c>
      <c r="C182" s="16"/>
      <c r="D182" s="68"/>
      <c r="E182" s="1"/>
      <c r="F182" s="14"/>
      <c r="G182" s="14"/>
      <c r="H182" s="14"/>
      <c r="I182" s="14"/>
      <c r="J182" s="14"/>
      <c r="K182" s="14"/>
      <c r="L182" s="14"/>
      <c r="M182" s="14"/>
      <c r="N182" s="1"/>
      <c r="O182" s="1"/>
      <c r="P182" s="1"/>
      <c r="Q182" s="1"/>
      <c r="R182" s="1"/>
    </row>
    <row r="183" spans="1:18" ht="18.75" x14ac:dyDescent="0.3">
      <c r="A183" s="13"/>
      <c r="B183" s="12" t="s">
        <v>203</v>
      </c>
      <c r="C183" s="16"/>
      <c r="D183" s="68"/>
      <c r="E183" s="1"/>
      <c r="F183" s="14"/>
      <c r="G183" s="14"/>
      <c r="H183" s="14"/>
      <c r="I183" s="14"/>
      <c r="J183" s="14"/>
      <c r="K183" s="14"/>
      <c r="L183" s="14"/>
      <c r="M183" s="14"/>
      <c r="N183" s="1"/>
      <c r="O183" s="1"/>
      <c r="P183" s="1"/>
      <c r="Q183" s="1"/>
      <c r="R183" s="1"/>
    </row>
    <row r="184" spans="1:18" ht="18.75" x14ac:dyDescent="0.3">
      <c r="A184" s="13"/>
      <c r="B184" s="12" t="s">
        <v>119</v>
      </c>
      <c r="C184" s="99">
        <f>SUM(C185)</f>
        <v>182500</v>
      </c>
      <c r="D184" s="68"/>
      <c r="E184" s="1"/>
      <c r="F184" s="14"/>
      <c r="G184" s="14"/>
      <c r="H184" s="14"/>
      <c r="I184" s="14"/>
      <c r="J184" s="14"/>
      <c r="K184" s="14"/>
      <c r="L184" s="14"/>
      <c r="M184" s="14"/>
      <c r="N184" s="1"/>
      <c r="O184" s="1"/>
      <c r="P184" s="1"/>
      <c r="Q184" s="1"/>
      <c r="R184" s="1"/>
    </row>
    <row r="185" spans="1:18" ht="18.75" x14ac:dyDescent="0.3">
      <c r="A185" s="13"/>
      <c r="B185" s="12" t="s">
        <v>62</v>
      </c>
      <c r="C185" s="17">
        <f>SUM(C186)</f>
        <v>182500</v>
      </c>
      <c r="D185" s="68"/>
      <c r="E185" s="1"/>
      <c r="F185" s="14"/>
      <c r="G185" s="14"/>
      <c r="H185" s="14"/>
      <c r="I185" s="14"/>
      <c r="J185" s="14"/>
      <c r="K185" s="14"/>
      <c r="L185" s="14"/>
      <c r="M185" s="14"/>
      <c r="N185" s="1"/>
      <c r="O185" s="1"/>
      <c r="P185" s="1"/>
      <c r="Q185" s="1"/>
      <c r="R185" s="1"/>
    </row>
    <row r="186" spans="1:18" ht="18.75" x14ac:dyDescent="0.3">
      <c r="A186" s="13">
        <v>81</v>
      </c>
      <c r="B186" s="7" t="s">
        <v>192</v>
      </c>
      <c r="C186" s="17">
        <f>SUM(C187:C190)</f>
        <v>182500</v>
      </c>
      <c r="D186" s="68"/>
      <c r="E186" s="1"/>
      <c r="F186" s="14"/>
      <c r="G186" s="14"/>
      <c r="H186" s="14"/>
      <c r="I186" s="14"/>
      <c r="J186" s="14"/>
      <c r="K186" s="14"/>
      <c r="L186" s="14"/>
      <c r="M186" s="14"/>
      <c r="N186" s="1"/>
      <c r="O186" s="1"/>
      <c r="P186" s="1"/>
      <c r="Q186" s="1"/>
      <c r="R186" s="1"/>
    </row>
    <row r="187" spans="1:18" ht="18.75" x14ac:dyDescent="0.3">
      <c r="A187" s="13"/>
      <c r="B187" s="7" t="s">
        <v>133</v>
      </c>
      <c r="C187" s="16">
        <v>32500</v>
      </c>
      <c r="D187" s="68">
        <v>49</v>
      </c>
      <c r="E187" s="1"/>
      <c r="F187" s="14"/>
      <c r="G187" s="14"/>
      <c r="H187" s="14"/>
      <c r="I187" s="14"/>
      <c r="J187" s="14"/>
      <c r="K187" s="14"/>
      <c r="L187" s="14"/>
      <c r="M187" s="14"/>
      <c r="N187" s="1"/>
      <c r="O187" s="1"/>
      <c r="P187" s="1"/>
      <c r="Q187" s="1"/>
      <c r="R187" s="1"/>
    </row>
    <row r="188" spans="1:18" ht="18.75" x14ac:dyDescent="0.3">
      <c r="A188" s="13"/>
      <c r="B188" s="7" t="s">
        <v>314</v>
      </c>
      <c r="C188" s="16">
        <v>65000</v>
      </c>
      <c r="D188" s="68">
        <v>49</v>
      </c>
      <c r="E188" s="1"/>
      <c r="F188" s="14"/>
      <c r="G188" s="14"/>
      <c r="H188" s="14"/>
      <c r="I188" s="14"/>
      <c r="J188" s="14"/>
      <c r="K188" s="14"/>
      <c r="L188" s="14"/>
      <c r="M188" s="14"/>
      <c r="N188" s="1"/>
      <c r="O188" s="1"/>
      <c r="P188" s="1"/>
      <c r="Q188" s="1"/>
      <c r="R188" s="1"/>
    </row>
    <row r="189" spans="1:18" ht="18.75" x14ac:dyDescent="0.3">
      <c r="A189" s="13"/>
      <c r="B189" s="7" t="s">
        <v>315</v>
      </c>
      <c r="C189" s="16">
        <v>35000</v>
      </c>
      <c r="D189" s="68">
        <v>49</v>
      </c>
      <c r="E189" s="1"/>
      <c r="F189" s="14"/>
      <c r="G189" s="14"/>
      <c r="H189" s="14"/>
      <c r="I189" s="14"/>
      <c r="J189" s="14"/>
      <c r="K189" s="14"/>
      <c r="L189" s="14"/>
      <c r="M189" s="14"/>
      <c r="N189" s="1"/>
      <c r="O189" s="1"/>
      <c r="P189" s="1"/>
      <c r="Q189" s="1"/>
      <c r="R189" s="1"/>
    </row>
    <row r="190" spans="1:18" ht="18.75" x14ac:dyDescent="0.3">
      <c r="A190" s="13"/>
      <c r="B190" s="7" t="s">
        <v>251</v>
      </c>
      <c r="C190" s="16">
        <v>50000</v>
      </c>
      <c r="D190" s="68">
        <v>49</v>
      </c>
      <c r="E190" s="1"/>
      <c r="F190" s="14"/>
      <c r="G190" s="14"/>
      <c r="H190" s="14"/>
      <c r="I190" s="14"/>
      <c r="J190" s="14"/>
      <c r="K190" s="14"/>
      <c r="L190" s="14"/>
      <c r="M190" s="14"/>
      <c r="N190" s="1"/>
      <c r="O190" s="1"/>
      <c r="P190" s="1"/>
      <c r="Q190" s="1"/>
      <c r="R190" s="1"/>
    </row>
    <row r="191" spans="1:18" ht="18.75" x14ac:dyDescent="0.3">
      <c r="A191" s="13"/>
      <c r="B191" s="7"/>
      <c r="C191" s="16"/>
      <c r="D191" s="68"/>
      <c r="E191" s="1"/>
      <c r="F191" s="14"/>
      <c r="G191" s="14"/>
      <c r="H191" s="14"/>
      <c r="I191" s="14"/>
      <c r="J191" s="14"/>
      <c r="K191" s="14"/>
      <c r="L191" s="14"/>
      <c r="M191" s="14"/>
      <c r="N191" s="1"/>
      <c r="O191" s="1"/>
      <c r="P191" s="1"/>
      <c r="Q191" s="1"/>
      <c r="R191" s="1"/>
    </row>
    <row r="192" spans="1:18" ht="18.75" x14ac:dyDescent="0.3">
      <c r="A192" s="13"/>
      <c r="B192" s="7"/>
      <c r="C192" s="16"/>
      <c r="D192" s="68"/>
      <c r="E192" s="1"/>
      <c r="F192" s="14"/>
      <c r="G192" s="14"/>
      <c r="H192" s="14"/>
      <c r="I192" s="14"/>
      <c r="J192" s="14"/>
      <c r="K192" s="14"/>
      <c r="L192" s="14"/>
      <c r="M192" s="14"/>
      <c r="N192" s="1"/>
      <c r="O192" s="1"/>
      <c r="P192" s="1"/>
      <c r="Q192" s="1"/>
      <c r="R192" s="1"/>
    </row>
    <row r="193" spans="1:18" ht="18.75" x14ac:dyDescent="0.3">
      <c r="A193" s="13"/>
      <c r="B193" s="7"/>
      <c r="C193" s="16"/>
      <c r="D193" s="68"/>
      <c r="E193" s="1"/>
      <c r="F193" s="14"/>
      <c r="G193" s="14"/>
      <c r="H193" s="14"/>
      <c r="I193" s="14"/>
      <c r="J193" s="14"/>
      <c r="K193" s="14"/>
      <c r="L193" s="14"/>
      <c r="M193" s="14"/>
      <c r="N193" s="1"/>
      <c r="O193" s="1"/>
      <c r="P193" s="1"/>
      <c r="Q193" s="1"/>
      <c r="R193" s="1"/>
    </row>
    <row r="194" spans="1:18" ht="18.75" x14ac:dyDescent="0.3">
      <c r="A194" s="13"/>
      <c r="B194" s="7"/>
      <c r="C194" s="16"/>
      <c r="D194" s="68"/>
      <c r="E194" s="1"/>
      <c r="F194" s="14"/>
      <c r="G194" s="14"/>
      <c r="H194" s="14"/>
      <c r="I194" s="14"/>
      <c r="J194" s="14"/>
      <c r="K194" s="14"/>
      <c r="L194" s="14"/>
      <c r="M194" s="14"/>
      <c r="N194" s="1"/>
      <c r="O194" s="1"/>
      <c r="P194" s="1"/>
      <c r="Q194" s="1"/>
      <c r="R194" s="1"/>
    </row>
    <row r="195" spans="1:18" ht="18.75" x14ac:dyDescent="0.3">
      <c r="A195" s="13"/>
      <c r="B195" s="12" t="s">
        <v>204</v>
      </c>
      <c r="C195" s="16"/>
      <c r="D195" s="68"/>
      <c r="E195" s="1"/>
      <c r="F195" s="14"/>
      <c r="G195" s="14"/>
      <c r="H195" s="14"/>
      <c r="I195" s="14"/>
      <c r="J195" s="14"/>
      <c r="K195" s="14"/>
      <c r="L195" s="14"/>
      <c r="M195" s="14"/>
      <c r="N195" s="1"/>
      <c r="O195" s="1"/>
      <c r="P195" s="1"/>
      <c r="Q195" s="1"/>
      <c r="R195" s="1"/>
    </row>
    <row r="196" spans="1:18" ht="18.75" x14ac:dyDescent="0.3">
      <c r="A196" s="13"/>
      <c r="B196" s="12" t="s">
        <v>205</v>
      </c>
      <c r="C196" s="16"/>
      <c r="D196" s="68"/>
      <c r="E196" s="1"/>
      <c r="F196" s="14"/>
      <c r="G196" s="14"/>
      <c r="H196" s="14"/>
      <c r="I196" s="14"/>
      <c r="J196" s="14"/>
      <c r="K196" s="14"/>
      <c r="L196" s="14"/>
      <c r="M196" s="14"/>
      <c r="N196" s="1"/>
      <c r="O196" s="1"/>
      <c r="P196" s="1"/>
      <c r="Q196" s="1"/>
      <c r="R196" s="1"/>
    </row>
    <row r="197" spans="1:18" ht="18.75" x14ac:dyDescent="0.3">
      <c r="A197" s="13"/>
      <c r="B197" s="12" t="s">
        <v>119</v>
      </c>
      <c r="C197" s="99">
        <f>SUM(C198+C202)</f>
        <v>205000</v>
      </c>
      <c r="D197" s="68"/>
      <c r="E197" s="1"/>
      <c r="F197" s="14"/>
      <c r="G197" s="14"/>
      <c r="H197" s="14"/>
      <c r="I197" s="14"/>
      <c r="J197" s="14"/>
      <c r="K197" s="14"/>
      <c r="L197" s="14"/>
      <c r="M197" s="14"/>
      <c r="N197" s="1"/>
      <c r="O197" s="1"/>
      <c r="P197" s="1"/>
      <c r="Q197" s="1"/>
      <c r="R197" s="1"/>
    </row>
    <row r="198" spans="1:18" ht="18.75" x14ac:dyDescent="0.3">
      <c r="A198" s="13"/>
      <c r="B198" s="12" t="s">
        <v>62</v>
      </c>
      <c r="C198" s="17">
        <f>SUM(C199)</f>
        <v>200000</v>
      </c>
      <c r="D198" s="68"/>
      <c r="E198" s="1"/>
      <c r="F198" s="14"/>
      <c r="G198" s="14"/>
      <c r="H198" s="14"/>
      <c r="I198" s="14"/>
      <c r="J198" s="14"/>
      <c r="K198" s="14"/>
      <c r="L198" s="14"/>
      <c r="M198" s="14"/>
      <c r="N198" s="1"/>
      <c r="O198" s="1"/>
      <c r="P198" s="1"/>
      <c r="Q198" s="1"/>
      <c r="R198" s="1"/>
    </row>
    <row r="199" spans="1:18" ht="18.75" x14ac:dyDescent="0.3">
      <c r="A199" s="13">
        <v>82</v>
      </c>
      <c r="B199" s="7" t="s">
        <v>192</v>
      </c>
      <c r="C199" s="17">
        <f>SUM(C200:C201)</f>
        <v>200000</v>
      </c>
      <c r="D199" s="68"/>
      <c r="E199" s="1"/>
      <c r="F199" s="14"/>
      <c r="G199" s="14"/>
      <c r="H199" s="14"/>
      <c r="I199" s="14"/>
      <c r="J199" s="14"/>
      <c r="K199" s="14"/>
      <c r="L199" s="14"/>
      <c r="M199" s="14"/>
      <c r="N199" s="1"/>
      <c r="O199" s="1"/>
      <c r="P199" s="1"/>
      <c r="Q199" s="1"/>
      <c r="R199" s="1"/>
    </row>
    <row r="200" spans="1:18" ht="18.75" x14ac:dyDescent="0.3">
      <c r="A200" s="13"/>
      <c r="B200" s="7" t="s">
        <v>252</v>
      </c>
      <c r="C200" s="103">
        <v>80000</v>
      </c>
      <c r="D200" s="104">
        <v>50</v>
      </c>
      <c r="E200" s="1"/>
      <c r="F200" s="14"/>
      <c r="G200" s="14"/>
      <c r="H200" s="14"/>
      <c r="I200" s="14"/>
      <c r="J200" s="14"/>
      <c r="K200" s="14"/>
      <c r="L200" s="14"/>
      <c r="M200" s="14"/>
      <c r="N200" s="1"/>
      <c r="O200" s="1"/>
      <c r="P200" s="1"/>
      <c r="Q200" s="1"/>
      <c r="R200" s="1"/>
    </row>
    <row r="201" spans="1:18" ht="18.75" x14ac:dyDescent="0.3">
      <c r="A201" s="13"/>
      <c r="B201" s="7" t="s">
        <v>253</v>
      </c>
      <c r="C201" s="103">
        <v>120000</v>
      </c>
      <c r="D201" s="104">
        <v>50</v>
      </c>
      <c r="E201" s="1"/>
      <c r="F201" s="14"/>
      <c r="G201" s="14"/>
      <c r="H201" s="14"/>
      <c r="I201" s="14"/>
      <c r="J201" s="14"/>
      <c r="K201" s="14"/>
      <c r="L201" s="14"/>
      <c r="M201" s="14"/>
      <c r="N201" s="1"/>
      <c r="O201" s="1"/>
      <c r="P201" s="1"/>
      <c r="Q201" s="1"/>
      <c r="R201" s="1"/>
    </row>
    <row r="202" spans="1:18" ht="18.75" x14ac:dyDescent="0.3">
      <c r="A202" s="13"/>
      <c r="B202" s="12" t="s">
        <v>82</v>
      </c>
      <c r="C202" s="17">
        <f>SUM(C203)</f>
        <v>5000</v>
      </c>
      <c r="D202" s="68"/>
      <c r="E202" s="1"/>
      <c r="F202" s="14"/>
      <c r="G202" s="14"/>
      <c r="H202" s="14"/>
      <c r="I202" s="14"/>
      <c r="J202" s="14"/>
      <c r="K202" s="14"/>
      <c r="L202" s="14"/>
      <c r="M202" s="14"/>
      <c r="N202" s="1"/>
      <c r="O202" s="1"/>
      <c r="P202" s="1"/>
      <c r="Q202" s="1"/>
      <c r="R202" s="1"/>
    </row>
    <row r="203" spans="1:18" ht="18.75" x14ac:dyDescent="0.3">
      <c r="A203" s="13">
        <v>83</v>
      </c>
      <c r="B203" s="7" t="s">
        <v>91</v>
      </c>
      <c r="C203" s="16">
        <v>5000</v>
      </c>
      <c r="D203" s="104">
        <v>50</v>
      </c>
      <c r="E203" s="1"/>
      <c r="F203" s="14"/>
      <c r="G203" s="14"/>
      <c r="H203" s="14"/>
      <c r="I203" s="14"/>
      <c r="J203" s="14"/>
      <c r="K203" s="14"/>
      <c r="L203" s="14"/>
      <c r="M203" s="14"/>
      <c r="N203" s="1"/>
      <c r="O203" s="1"/>
      <c r="P203" s="1"/>
      <c r="Q203" s="1"/>
      <c r="R203" s="1"/>
    </row>
    <row r="204" spans="1:18" ht="18.75" x14ac:dyDescent="0.3">
      <c r="A204" s="13"/>
      <c r="B204" s="12" t="s">
        <v>206</v>
      </c>
      <c r="C204" s="16"/>
      <c r="D204" s="104"/>
      <c r="E204" s="1"/>
      <c r="F204" s="14"/>
      <c r="G204" s="14"/>
      <c r="H204" s="14"/>
      <c r="I204" s="14"/>
      <c r="J204" s="14"/>
      <c r="K204" s="14"/>
      <c r="L204" s="14"/>
      <c r="M204" s="14"/>
      <c r="N204" s="1"/>
      <c r="O204" s="1"/>
      <c r="P204" s="1"/>
      <c r="Q204" s="1"/>
      <c r="R204" s="1"/>
    </row>
    <row r="205" spans="1:18" ht="18.75" x14ac:dyDescent="0.3">
      <c r="A205" s="13"/>
      <c r="B205" s="12" t="s">
        <v>119</v>
      </c>
      <c r="C205" s="99">
        <f>SUM(C206)</f>
        <v>150000</v>
      </c>
      <c r="D205" s="104"/>
      <c r="E205" s="1"/>
      <c r="F205" s="14"/>
      <c r="G205" s="14"/>
      <c r="H205" s="14"/>
      <c r="I205" s="14"/>
      <c r="J205" s="14"/>
      <c r="K205" s="14"/>
      <c r="L205" s="14"/>
      <c r="M205" s="14"/>
      <c r="N205" s="1"/>
      <c r="O205" s="1"/>
      <c r="P205" s="1"/>
      <c r="Q205" s="1"/>
      <c r="R205" s="1"/>
    </row>
    <row r="206" spans="1:18" ht="18.75" x14ac:dyDescent="0.3">
      <c r="A206" s="13"/>
      <c r="B206" s="12" t="s">
        <v>62</v>
      </c>
      <c r="C206" s="17">
        <f>SUM(C207+C209)</f>
        <v>150000</v>
      </c>
      <c r="D206" s="104"/>
      <c r="E206" s="1"/>
      <c r="F206" s="14"/>
      <c r="G206" s="14"/>
      <c r="H206" s="14"/>
      <c r="I206" s="14"/>
      <c r="J206" s="14"/>
      <c r="K206" s="14"/>
      <c r="L206" s="14"/>
      <c r="M206" s="14"/>
      <c r="N206" s="1"/>
      <c r="O206" s="1"/>
      <c r="P206" s="1"/>
      <c r="Q206" s="1"/>
      <c r="R206" s="1"/>
    </row>
    <row r="207" spans="1:18" ht="18.75" x14ac:dyDescent="0.3">
      <c r="A207" s="13">
        <v>84</v>
      </c>
      <c r="B207" s="7" t="s">
        <v>64</v>
      </c>
      <c r="C207" s="98">
        <v>50000</v>
      </c>
      <c r="D207" s="104">
        <v>50</v>
      </c>
      <c r="E207" s="1"/>
      <c r="F207" s="14"/>
      <c r="G207" s="14"/>
      <c r="H207" s="14"/>
      <c r="I207" s="14"/>
      <c r="J207" s="14"/>
      <c r="K207" s="14"/>
      <c r="L207" s="14"/>
      <c r="M207" s="14"/>
      <c r="N207" s="1"/>
      <c r="O207" s="1"/>
      <c r="P207" s="1"/>
      <c r="Q207" s="1"/>
      <c r="R207" s="1"/>
    </row>
    <row r="208" spans="1:18" ht="18.75" x14ac:dyDescent="0.3">
      <c r="A208" s="13"/>
      <c r="B208" s="7" t="s">
        <v>218</v>
      </c>
      <c r="C208" s="16"/>
      <c r="D208" s="68"/>
      <c r="E208" s="1"/>
      <c r="F208" s="14"/>
      <c r="G208" s="14"/>
      <c r="H208" s="14"/>
      <c r="I208" s="14"/>
      <c r="J208" s="14"/>
      <c r="K208" s="14"/>
      <c r="L208" s="14"/>
      <c r="M208" s="14"/>
      <c r="N208" s="1"/>
      <c r="O208" s="1"/>
      <c r="P208" s="1"/>
      <c r="Q208" s="1"/>
      <c r="R208" s="1"/>
    </row>
    <row r="209" spans="1:18" ht="18.75" x14ac:dyDescent="0.3">
      <c r="A209" s="13">
        <v>85</v>
      </c>
      <c r="B209" s="7" t="s">
        <v>192</v>
      </c>
      <c r="C209" s="17">
        <f>SUM(C210)</f>
        <v>100000</v>
      </c>
      <c r="D209" s="68"/>
      <c r="E209" s="1"/>
      <c r="F209" s="14"/>
      <c r="G209" s="14"/>
      <c r="H209" s="14"/>
      <c r="I209" s="14"/>
      <c r="J209" s="14"/>
      <c r="K209" s="14"/>
      <c r="L209" s="14"/>
      <c r="M209" s="14"/>
      <c r="N209" s="1"/>
      <c r="O209" s="1"/>
      <c r="P209" s="1"/>
      <c r="Q209" s="1"/>
      <c r="R209" s="1"/>
    </row>
    <row r="210" spans="1:18" ht="18.75" x14ac:dyDescent="0.3">
      <c r="A210" s="13"/>
      <c r="B210" s="7" t="s">
        <v>260</v>
      </c>
      <c r="C210" s="16">
        <v>100000</v>
      </c>
      <c r="D210" s="68">
        <v>50</v>
      </c>
      <c r="E210" s="1"/>
      <c r="F210" s="14"/>
      <c r="G210" s="14"/>
      <c r="H210" s="14"/>
      <c r="I210" s="14"/>
      <c r="J210" s="14"/>
      <c r="K210" s="14"/>
      <c r="L210" s="14"/>
      <c r="M210" s="14"/>
      <c r="N210" s="1"/>
      <c r="O210" s="1"/>
      <c r="P210" s="1"/>
      <c r="Q210" s="1"/>
      <c r="R210" s="1"/>
    </row>
    <row r="211" spans="1:18" ht="18.75" x14ac:dyDescent="0.3">
      <c r="A211" s="13"/>
      <c r="B211" s="12" t="s">
        <v>107</v>
      </c>
      <c r="C211" s="16"/>
      <c r="D211" s="68"/>
      <c r="E211" s="1"/>
      <c r="F211" s="14"/>
      <c r="G211" s="14"/>
      <c r="H211" s="14"/>
      <c r="I211" s="14"/>
      <c r="J211" s="14"/>
      <c r="K211" s="14"/>
      <c r="L211" s="14"/>
      <c r="M211" s="14"/>
      <c r="N211" s="1"/>
      <c r="O211" s="1"/>
      <c r="P211" s="1"/>
      <c r="Q211" s="1"/>
      <c r="R211" s="1"/>
    </row>
    <row r="212" spans="1:18" ht="18.75" x14ac:dyDescent="0.3">
      <c r="A212" s="13"/>
      <c r="B212" s="12" t="s">
        <v>108</v>
      </c>
      <c r="C212" s="99">
        <f>SUM(C213)</f>
        <v>55000</v>
      </c>
      <c r="D212" s="68"/>
      <c r="E212" s="1"/>
      <c r="F212" s="14"/>
      <c r="G212" s="14"/>
      <c r="H212" s="14"/>
      <c r="I212" s="14"/>
      <c r="J212" s="14"/>
      <c r="K212" s="14"/>
      <c r="L212" s="14"/>
      <c r="M212" s="14"/>
      <c r="N212" s="1"/>
      <c r="O212" s="1"/>
      <c r="P212" s="1"/>
      <c r="Q212" s="1"/>
      <c r="R212" s="1"/>
    </row>
    <row r="213" spans="1:18" ht="18.75" x14ac:dyDescent="0.3">
      <c r="A213" s="13">
        <v>86</v>
      </c>
      <c r="B213" s="7" t="s">
        <v>110</v>
      </c>
      <c r="C213" s="17">
        <f>SUM(C214:C218)</f>
        <v>55000</v>
      </c>
      <c r="D213" s="68"/>
      <c r="E213" s="1"/>
      <c r="F213" s="14"/>
      <c r="G213" s="14"/>
      <c r="H213" s="14"/>
      <c r="I213" s="14"/>
      <c r="J213" s="14"/>
      <c r="K213" s="14"/>
      <c r="L213" s="14"/>
      <c r="M213" s="14"/>
      <c r="N213" s="1"/>
      <c r="O213" s="1"/>
      <c r="P213" s="1"/>
      <c r="Q213" s="1"/>
      <c r="R213" s="1"/>
    </row>
    <row r="214" spans="1:18" ht="18.75" x14ac:dyDescent="0.3">
      <c r="A214" s="13"/>
      <c r="B214" s="7" t="s">
        <v>316</v>
      </c>
      <c r="C214" s="16">
        <v>30000</v>
      </c>
      <c r="D214" s="68">
        <v>51</v>
      </c>
      <c r="E214" s="1"/>
      <c r="F214" s="14"/>
      <c r="G214" s="14"/>
      <c r="H214" s="14"/>
      <c r="I214" s="14"/>
      <c r="J214" s="14"/>
      <c r="K214" s="14"/>
      <c r="L214" s="14"/>
      <c r="M214" s="14"/>
      <c r="N214" s="1"/>
      <c r="O214" s="1"/>
      <c r="P214" s="1"/>
      <c r="Q214" s="1"/>
      <c r="R214" s="1"/>
    </row>
    <row r="215" spans="1:18" ht="18.75" x14ac:dyDescent="0.3">
      <c r="A215" s="13"/>
      <c r="B215" s="7" t="s">
        <v>243</v>
      </c>
      <c r="C215" s="16">
        <v>5000</v>
      </c>
      <c r="D215" s="68">
        <v>51</v>
      </c>
      <c r="E215" s="1"/>
      <c r="F215" s="14"/>
      <c r="G215" s="14"/>
      <c r="H215" s="14"/>
      <c r="I215" s="14"/>
      <c r="J215" s="14"/>
      <c r="K215" s="14"/>
      <c r="L215" s="14"/>
      <c r="M215" s="14"/>
      <c r="N215" s="1"/>
      <c r="O215" s="1"/>
      <c r="P215" s="1"/>
      <c r="Q215" s="1"/>
      <c r="R215" s="1"/>
    </row>
    <row r="216" spans="1:18" ht="18.75" x14ac:dyDescent="0.3">
      <c r="A216" s="13"/>
      <c r="B216" s="7" t="s">
        <v>317</v>
      </c>
      <c r="C216" s="16"/>
      <c r="D216" s="68"/>
      <c r="E216" s="1"/>
      <c r="F216" s="14"/>
      <c r="G216" s="14"/>
      <c r="H216" s="14"/>
      <c r="I216" s="14"/>
      <c r="J216" s="14"/>
      <c r="K216" s="14"/>
      <c r="L216" s="14"/>
      <c r="M216" s="14"/>
      <c r="N216" s="1"/>
      <c r="O216" s="1"/>
      <c r="P216" s="1"/>
      <c r="Q216" s="1"/>
      <c r="R216" s="1"/>
    </row>
    <row r="217" spans="1:18" ht="18.75" x14ac:dyDescent="0.3">
      <c r="A217" s="13"/>
      <c r="B217" s="7" t="s">
        <v>245</v>
      </c>
      <c r="C217" s="16">
        <v>20000</v>
      </c>
      <c r="D217" s="68">
        <v>51</v>
      </c>
      <c r="E217" s="1"/>
      <c r="F217" s="14"/>
      <c r="G217" s="14"/>
      <c r="H217" s="14"/>
      <c r="I217" s="14"/>
      <c r="J217" s="14"/>
      <c r="K217" s="14"/>
      <c r="L217" s="14"/>
      <c r="M217" s="14"/>
      <c r="N217" s="1"/>
      <c r="O217" s="1"/>
      <c r="P217" s="1"/>
      <c r="Q217" s="1"/>
      <c r="R217" s="1"/>
    </row>
    <row r="218" spans="1:18" ht="18.75" x14ac:dyDescent="0.3">
      <c r="A218" s="13"/>
      <c r="B218" s="7" t="s">
        <v>317</v>
      </c>
      <c r="C218" s="16"/>
      <c r="D218" s="68"/>
      <c r="E218" s="1"/>
      <c r="F218" s="14"/>
      <c r="G218" s="14"/>
      <c r="H218" s="14"/>
      <c r="I218" s="14"/>
      <c r="J218" s="14"/>
      <c r="K218" s="14"/>
      <c r="L218" s="14"/>
      <c r="M218" s="14"/>
      <c r="N218" s="1"/>
      <c r="O218" s="1"/>
      <c r="P218" s="1"/>
      <c r="Q218" s="1"/>
      <c r="R218" s="1"/>
    </row>
    <row r="219" spans="1:18" ht="18.75" x14ac:dyDescent="0.3">
      <c r="A219" s="13"/>
      <c r="B219" s="12" t="s">
        <v>207</v>
      </c>
      <c r="C219" s="16"/>
      <c r="D219" s="68"/>
      <c r="E219" s="1"/>
      <c r="F219" s="14"/>
      <c r="G219" s="14"/>
      <c r="H219" s="14"/>
      <c r="I219" s="14"/>
      <c r="J219" s="14"/>
      <c r="K219" s="14"/>
      <c r="L219" s="14"/>
      <c r="M219" s="14"/>
      <c r="N219" s="1"/>
      <c r="O219" s="1"/>
      <c r="P219" s="1"/>
      <c r="Q219" s="1"/>
      <c r="R219" s="1"/>
    </row>
    <row r="220" spans="1:18" ht="18.75" x14ac:dyDescent="0.3">
      <c r="A220" s="13"/>
      <c r="B220" s="12" t="s">
        <v>208</v>
      </c>
      <c r="C220" s="16"/>
      <c r="D220" s="68"/>
      <c r="E220" s="1"/>
      <c r="F220" s="14"/>
      <c r="G220" s="14"/>
      <c r="H220" s="14"/>
      <c r="I220" s="14"/>
      <c r="J220" s="14"/>
      <c r="K220" s="14"/>
      <c r="L220" s="14"/>
      <c r="M220" s="14"/>
      <c r="N220" s="1"/>
      <c r="O220" s="1"/>
      <c r="P220" s="1"/>
      <c r="Q220" s="1"/>
      <c r="R220" s="1"/>
    </row>
    <row r="221" spans="1:18" ht="18.75" x14ac:dyDescent="0.3">
      <c r="A221" s="13"/>
      <c r="B221" s="12" t="s">
        <v>119</v>
      </c>
      <c r="C221" s="99">
        <f>SUM(C222)</f>
        <v>10000</v>
      </c>
      <c r="D221" s="68"/>
      <c r="E221" s="1"/>
      <c r="F221" s="14"/>
      <c r="G221" s="14"/>
      <c r="H221" s="14"/>
      <c r="I221" s="14"/>
      <c r="J221" s="14"/>
      <c r="K221" s="14"/>
      <c r="L221" s="14"/>
      <c r="M221" s="14"/>
      <c r="N221" s="1"/>
      <c r="O221" s="1"/>
      <c r="P221" s="1"/>
      <c r="Q221" s="1"/>
      <c r="R221" s="1"/>
    </row>
    <row r="222" spans="1:18" ht="18.75" x14ac:dyDescent="0.3">
      <c r="A222" s="13"/>
      <c r="B222" s="12" t="s">
        <v>82</v>
      </c>
      <c r="C222" s="17">
        <f>SUM(C223)</f>
        <v>10000</v>
      </c>
      <c r="D222" s="68"/>
      <c r="E222" s="1"/>
      <c r="F222" s="14"/>
      <c r="G222" s="14"/>
      <c r="H222" s="14"/>
      <c r="I222" s="14"/>
      <c r="J222" s="14"/>
      <c r="K222" s="14"/>
      <c r="L222" s="14"/>
      <c r="M222" s="14"/>
      <c r="N222" s="1"/>
      <c r="O222" s="1"/>
      <c r="P222" s="1"/>
      <c r="Q222" s="1"/>
      <c r="R222" s="1"/>
    </row>
    <row r="223" spans="1:18" ht="18.75" x14ac:dyDescent="0.3">
      <c r="A223" s="13">
        <v>87</v>
      </c>
      <c r="B223" s="7" t="s">
        <v>89</v>
      </c>
      <c r="C223" s="16">
        <v>10000</v>
      </c>
      <c r="D223" s="68">
        <v>51</v>
      </c>
      <c r="E223" s="1"/>
      <c r="F223" s="14"/>
      <c r="G223" s="14"/>
      <c r="H223" s="14"/>
      <c r="I223" s="14"/>
      <c r="J223" s="14"/>
      <c r="K223" s="14"/>
      <c r="L223" s="14"/>
      <c r="M223" s="14"/>
      <c r="N223" s="1"/>
      <c r="O223" s="1"/>
      <c r="P223" s="1"/>
      <c r="Q223" s="1"/>
      <c r="R223" s="1"/>
    </row>
    <row r="224" spans="1:18" ht="18.75" x14ac:dyDescent="0.3">
      <c r="A224" s="13"/>
      <c r="B224" s="12" t="s">
        <v>209</v>
      </c>
      <c r="C224" s="16"/>
      <c r="D224" s="68"/>
      <c r="E224" s="1"/>
      <c r="F224" s="14"/>
      <c r="G224" s="14"/>
      <c r="H224" s="14"/>
      <c r="I224" s="14"/>
      <c r="J224" s="14"/>
      <c r="K224" s="14"/>
      <c r="L224" s="14"/>
      <c r="M224" s="14"/>
      <c r="N224" s="1"/>
      <c r="O224" s="1"/>
      <c r="P224" s="1"/>
      <c r="Q224" s="1"/>
      <c r="R224" s="1"/>
    </row>
    <row r="225" spans="1:18" ht="18.75" x14ac:dyDescent="0.3">
      <c r="A225" s="13"/>
      <c r="B225" s="12" t="s">
        <v>210</v>
      </c>
      <c r="C225" s="16"/>
      <c r="D225" s="68"/>
      <c r="E225" s="1"/>
      <c r="F225" s="14"/>
      <c r="G225" s="14"/>
      <c r="H225" s="14"/>
      <c r="I225" s="14"/>
      <c r="J225" s="14"/>
      <c r="K225" s="14"/>
      <c r="L225" s="14"/>
      <c r="M225" s="14"/>
      <c r="N225" s="1"/>
      <c r="O225" s="1"/>
      <c r="P225" s="1"/>
      <c r="Q225" s="1"/>
      <c r="R225" s="1"/>
    </row>
    <row r="226" spans="1:18" ht="18.75" x14ac:dyDescent="0.3">
      <c r="A226" s="13"/>
      <c r="B226" s="12" t="s">
        <v>119</v>
      </c>
      <c r="C226" s="99">
        <f>SUM(C227+C230)</f>
        <v>700000</v>
      </c>
      <c r="D226" s="68"/>
      <c r="E226" s="1"/>
      <c r="F226" s="14"/>
      <c r="G226" s="14"/>
      <c r="H226" s="14"/>
      <c r="I226" s="14"/>
      <c r="J226" s="14"/>
      <c r="K226" s="14"/>
      <c r="L226" s="14"/>
      <c r="M226" s="14"/>
      <c r="N226" s="1"/>
      <c r="O226" s="1"/>
      <c r="P226" s="1"/>
      <c r="Q226" s="1"/>
      <c r="R226" s="1"/>
    </row>
    <row r="227" spans="1:18" ht="18.75" x14ac:dyDescent="0.3">
      <c r="A227" s="13"/>
      <c r="B227" s="12" t="s">
        <v>82</v>
      </c>
      <c r="C227" s="17">
        <f>SUM(C228:C229)</f>
        <v>160000</v>
      </c>
      <c r="D227" s="68"/>
      <c r="E227" s="1"/>
      <c r="F227" s="14"/>
      <c r="G227" s="14"/>
      <c r="H227" s="14"/>
      <c r="I227" s="14"/>
      <c r="J227" s="14"/>
      <c r="K227" s="14"/>
      <c r="L227" s="14"/>
      <c r="M227" s="14"/>
      <c r="N227" s="1"/>
      <c r="O227" s="1"/>
      <c r="P227" s="1"/>
      <c r="Q227" s="1"/>
      <c r="R227" s="1"/>
    </row>
    <row r="228" spans="1:18" ht="18.75" x14ac:dyDescent="0.3">
      <c r="A228" s="13">
        <v>88</v>
      </c>
      <c r="B228" s="7" t="s">
        <v>86</v>
      </c>
      <c r="C228" s="16">
        <v>100000</v>
      </c>
      <c r="D228" s="68">
        <v>51</v>
      </c>
      <c r="E228" s="1"/>
      <c r="F228" s="14"/>
      <c r="G228" s="14"/>
      <c r="H228" s="14"/>
      <c r="I228" s="14"/>
      <c r="J228" s="14"/>
      <c r="K228" s="14"/>
      <c r="L228" s="14"/>
      <c r="M228" s="14"/>
      <c r="N228" s="1"/>
      <c r="O228" s="1"/>
      <c r="P228" s="1"/>
      <c r="Q228" s="1"/>
      <c r="R228" s="1"/>
    </row>
    <row r="229" spans="1:18" ht="18.75" x14ac:dyDescent="0.3">
      <c r="A229" s="13">
        <v>89</v>
      </c>
      <c r="B229" s="7" t="s">
        <v>93</v>
      </c>
      <c r="C229" s="16">
        <v>60000</v>
      </c>
      <c r="D229" s="68">
        <v>51</v>
      </c>
      <c r="E229" s="1"/>
      <c r="F229" s="14"/>
      <c r="G229" s="14"/>
      <c r="H229" s="14"/>
      <c r="I229" s="14"/>
      <c r="J229" s="14"/>
      <c r="K229" s="14"/>
      <c r="L229" s="14"/>
      <c r="M229" s="14"/>
      <c r="N229" s="1"/>
      <c r="O229" s="1"/>
      <c r="P229" s="1"/>
      <c r="Q229" s="1"/>
      <c r="R229" s="1"/>
    </row>
    <row r="230" spans="1:18" ht="18.75" x14ac:dyDescent="0.3">
      <c r="A230" s="13"/>
      <c r="B230" s="12" t="s">
        <v>95</v>
      </c>
      <c r="C230" s="17">
        <f>SUM(C231)</f>
        <v>540000</v>
      </c>
      <c r="D230" s="68"/>
      <c r="E230" s="1"/>
      <c r="F230" s="14"/>
      <c r="G230" s="14"/>
      <c r="H230" s="14"/>
      <c r="I230" s="14"/>
      <c r="J230" s="14"/>
      <c r="K230" s="14"/>
      <c r="L230" s="14"/>
      <c r="M230" s="14"/>
      <c r="N230" s="1"/>
      <c r="O230" s="1"/>
      <c r="P230" s="1"/>
      <c r="Q230" s="1"/>
      <c r="R230" s="1"/>
    </row>
    <row r="231" spans="1:18" ht="18.75" x14ac:dyDescent="0.3">
      <c r="A231" s="13">
        <v>90</v>
      </c>
      <c r="B231" s="7" t="s">
        <v>96</v>
      </c>
      <c r="C231" s="16">
        <v>540000</v>
      </c>
      <c r="D231" s="68">
        <v>51</v>
      </c>
      <c r="E231" s="1"/>
      <c r="F231" s="14"/>
      <c r="G231" s="14"/>
      <c r="H231" s="14"/>
      <c r="I231" s="14"/>
      <c r="J231" s="14"/>
      <c r="K231" s="14"/>
      <c r="L231" s="14"/>
      <c r="M231" s="14"/>
      <c r="N231" s="1"/>
      <c r="O231" s="1"/>
      <c r="P231" s="1"/>
      <c r="Q231" s="1"/>
      <c r="R231" s="1"/>
    </row>
    <row r="232" spans="1:18" ht="18.75" x14ac:dyDescent="0.3">
      <c r="A232" s="13"/>
      <c r="B232" s="7"/>
      <c r="C232" s="16"/>
      <c r="D232" s="68"/>
      <c r="E232" s="1"/>
      <c r="F232" s="14"/>
      <c r="G232" s="14"/>
      <c r="H232" s="14"/>
      <c r="I232" s="14"/>
      <c r="J232" s="14"/>
      <c r="K232" s="14"/>
      <c r="L232" s="14"/>
      <c r="M232" s="14"/>
      <c r="N232" s="1"/>
      <c r="O232" s="1"/>
      <c r="P232" s="1"/>
      <c r="Q232" s="1"/>
      <c r="R232" s="1"/>
    </row>
    <row r="233" spans="1:18" ht="18.75" x14ac:dyDescent="0.3">
      <c r="A233" s="13"/>
      <c r="B233" s="7"/>
      <c r="C233" s="16"/>
      <c r="D233" s="68"/>
      <c r="E233" s="1"/>
      <c r="F233" s="14"/>
      <c r="G233" s="14"/>
      <c r="H233" s="14"/>
      <c r="I233" s="14"/>
      <c r="J233" s="14"/>
      <c r="K233" s="14"/>
      <c r="L233" s="14"/>
      <c r="M233" s="14"/>
      <c r="N233" s="1"/>
      <c r="O233" s="1"/>
      <c r="P233" s="1"/>
      <c r="Q233" s="1"/>
      <c r="R233" s="1"/>
    </row>
    <row r="234" spans="1:18" ht="18.75" x14ac:dyDescent="0.3">
      <c r="A234" s="13"/>
      <c r="B234" s="12" t="s">
        <v>211</v>
      </c>
      <c r="C234" s="16"/>
      <c r="D234" s="68"/>
      <c r="E234" s="1"/>
      <c r="F234" s="14"/>
      <c r="G234" s="14"/>
      <c r="H234" s="14"/>
      <c r="I234" s="14"/>
      <c r="J234" s="14"/>
      <c r="K234" s="14"/>
      <c r="L234" s="14"/>
      <c r="M234" s="14"/>
      <c r="N234" s="1"/>
      <c r="O234" s="1"/>
      <c r="P234" s="1"/>
      <c r="Q234" s="1"/>
      <c r="R234" s="1"/>
    </row>
    <row r="235" spans="1:18" ht="18.75" x14ac:dyDescent="0.3">
      <c r="A235" s="13"/>
      <c r="B235" s="12" t="s">
        <v>31</v>
      </c>
      <c r="C235" s="99">
        <f>SUM(C236+C245)</f>
        <v>7160150</v>
      </c>
      <c r="D235" s="68"/>
      <c r="E235" s="1"/>
      <c r="F235" s="14"/>
      <c r="G235" s="14"/>
      <c r="H235" s="14"/>
      <c r="I235" s="14"/>
      <c r="J235" s="14"/>
      <c r="K235" s="14"/>
      <c r="L235" s="14"/>
      <c r="M235" s="14"/>
      <c r="N235" s="1"/>
      <c r="O235" s="1"/>
      <c r="P235" s="1"/>
      <c r="Q235" s="1"/>
      <c r="R235" s="1"/>
    </row>
    <row r="236" spans="1:18" ht="18.75" x14ac:dyDescent="0.3">
      <c r="A236" s="13"/>
      <c r="B236" s="12" t="s">
        <v>31</v>
      </c>
      <c r="C236" s="17">
        <f>SUM(C237:C242)</f>
        <v>7028090</v>
      </c>
      <c r="D236" s="68"/>
      <c r="E236" s="1"/>
      <c r="F236" s="128" t="s">
        <v>232</v>
      </c>
      <c r="G236" s="128" t="s">
        <v>331</v>
      </c>
      <c r="H236" s="14"/>
      <c r="I236" s="14"/>
      <c r="J236" s="14"/>
      <c r="K236" s="14"/>
      <c r="L236" s="14"/>
      <c r="M236" s="14"/>
      <c r="N236" s="1"/>
      <c r="O236" s="1"/>
      <c r="P236" s="1"/>
      <c r="Q236" s="1"/>
      <c r="R236" s="1"/>
    </row>
    <row r="237" spans="1:18" ht="18.75" x14ac:dyDescent="0.3">
      <c r="A237" s="13">
        <v>91</v>
      </c>
      <c r="B237" s="7" t="s">
        <v>32</v>
      </c>
      <c r="C237" s="16">
        <v>79890</v>
      </c>
      <c r="D237" s="68">
        <v>52</v>
      </c>
      <c r="E237" s="1"/>
      <c r="F237" s="14">
        <f>SUM(C19+C20+C70+C71+C99+C100+C141+C142)</f>
        <v>1598940</v>
      </c>
      <c r="G237" s="15">
        <f>SUM(F237*5/100)</f>
        <v>79947</v>
      </c>
      <c r="H237" s="14"/>
      <c r="I237" s="14"/>
      <c r="J237" s="14"/>
      <c r="K237" s="14"/>
      <c r="L237" s="14"/>
      <c r="M237" s="14"/>
      <c r="N237" s="1"/>
      <c r="O237" s="1"/>
      <c r="P237" s="1"/>
      <c r="Q237" s="1"/>
      <c r="R237" s="1"/>
    </row>
    <row r="238" spans="1:18" ht="18.75" x14ac:dyDescent="0.3">
      <c r="A238" s="13">
        <v>92</v>
      </c>
      <c r="B238" s="7" t="s">
        <v>332</v>
      </c>
      <c r="C238" s="16">
        <v>4892400</v>
      </c>
      <c r="D238" s="68">
        <v>52</v>
      </c>
      <c r="E238" s="1"/>
      <c r="F238" s="14">
        <v>407700</v>
      </c>
      <c r="G238" s="15">
        <f>SUM(F238*12)</f>
        <v>4892400</v>
      </c>
      <c r="H238" s="14"/>
      <c r="I238" s="14"/>
      <c r="J238" s="14"/>
      <c r="K238" s="14"/>
      <c r="L238" s="14"/>
      <c r="M238" s="14"/>
      <c r="N238" s="1"/>
      <c r="O238" s="1"/>
      <c r="P238" s="1"/>
      <c r="Q238" s="1"/>
      <c r="R238" s="1"/>
    </row>
    <row r="239" spans="1:18" ht="18.75" x14ac:dyDescent="0.3">
      <c r="A239" s="13">
        <v>93</v>
      </c>
      <c r="B239" s="7" t="s">
        <v>333</v>
      </c>
      <c r="C239" s="16">
        <v>1516800</v>
      </c>
      <c r="D239" s="68">
        <v>52</v>
      </c>
      <c r="E239" s="1"/>
      <c r="F239" s="14">
        <v>118400</v>
      </c>
      <c r="G239" s="15">
        <f>SUM(F239*12)</f>
        <v>1420800</v>
      </c>
      <c r="H239" s="14"/>
      <c r="I239" s="14"/>
      <c r="J239" s="14"/>
      <c r="K239" s="14"/>
      <c r="L239" s="14"/>
      <c r="M239" s="14"/>
      <c r="N239" s="1"/>
      <c r="O239" s="1"/>
      <c r="P239" s="1"/>
      <c r="Q239" s="1"/>
      <c r="R239" s="1"/>
    </row>
    <row r="240" spans="1:18" ht="18.75" x14ac:dyDescent="0.3">
      <c r="A240" s="13">
        <v>94</v>
      </c>
      <c r="B240" s="7" t="s">
        <v>34</v>
      </c>
      <c r="C240" s="16">
        <v>36000</v>
      </c>
      <c r="D240" s="68">
        <v>52</v>
      </c>
      <c r="E240" s="1"/>
      <c r="F240" s="14">
        <v>3000</v>
      </c>
      <c r="G240" s="15">
        <f>SUM(F240*12)</f>
        <v>36000</v>
      </c>
      <c r="H240" s="14"/>
      <c r="I240" s="14"/>
      <c r="J240" s="14"/>
      <c r="K240" s="14"/>
      <c r="L240" s="14"/>
      <c r="M240" s="14"/>
      <c r="N240" s="1"/>
      <c r="O240" s="1"/>
      <c r="P240" s="1"/>
      <c r="Q240" s="1"/>
      <c r="R240" s="1"/>
    </row>
    <row r="241" spans="1:18" ht="18.75" x14ac:dyDescent="0.3">
      <c r="A241" s="13">
        <v>95</v>
      </c>
      <c r="B241" s="7" t="s">
        <v>35</v>
      </c>
      <c r="C241" s="16">
        <v>300000</v>
      </c>
      <c r="D241" s="68">
        <v>52</v>
      </c>
      <c r="E241" s="1"/>
      <c r="F241" s="14"/>
      <c r="G241" s="14"/>
      <c r="H241" s="14"/>
      <c r="I241" s="14"/>
      <c r="J241" s="14"/>
      <c r="K241" s="14"/>
      <c r="L241" s="14"/>
      <c r="M241" s="14"/>
      <c r="N241" s="1"/>
      <c r="O241" s="1"/>
      <c r="P241" s="1"/>
      <c r="Q241" s="1"/>
      <c r="R241" s="1"/>
    </row>
    <row r="242" spans="1:18" ht="18.75" x14ac:dyDescent="0.3">
      <c r="A242" s="13">
        <v>96</v>
      </c>
      <c r="B242" s="7" t="s">
        <v>33</v>
      </c>
      <c r="C242" s="17">
        <f>SUM(C243:C244)</f>
        <v>203000</v>
      </c>
      <c r="D242" s="68"/>
      <c r="E242" s="1"/>
      <c r="F242" s="14"/>
      <c r="G242" s="14"/>
      <c r="H242" s="14"/>
      <c r="I242" s="14"/>
      <c r="J242" s="14"/>
      <c r="K242" s="14"/>
      <c r="L242" s="14"/>
      <c r="M242" s="14"/>
      <c r="N242" s="1"/>
      <c r="O242" s="1"/>
      <c r="P242" s="1"/>
      <c r="Q242" s="1"/>
      <c r="R242" s="1"/>
    </row>
    <row r="243" spans="1:18" ht="18.75" x14ac:dyDescent="0.3">
      <c r="A243" s="13"/>
      <c r="B243" s="7" t="s">
        <v>256</v>
      </c>
      <c r="C243" s="16">
        <v>53000</v>
      </c>
      <c r="D243" s="68">
        <v>52</v>
      </c>
      <c r="E243" s="1"/>
      <c r="F243" s="14"/>
      <c r="G243" s="14"/>
      <c r="H243" s="14"/>
      <c r="I243" s="14"/>
      <c r="J243" s="14"/>
      <c r="K243" s="14"/>
      <c r="L243" s="14"/>
      <c r="M243" s="14"/>
      <c r="N243" s="1"/>
      <c r="O243" s="1"/>
      <c r="P243" s="1"/>
      <c r="Q243" s="1"/>
      <c r="R243" s="1"/>
    </row>
    <row r="244" spans="1:18" ht="18.75" x14ac:dyDescent="0.3">
      <c r="A244" s="13"/>
      <c r="B244" s="7" t="s">
        <v>117</v>
      </c>
      <c r="C244" s="16">
        <v>150000</v>
      </c>
      <c r="D244" s="68">
        <v>52</v>
      </c>
      <c r="E244" s="1"/>
      <c r="F244" s="14"/>
      <c r="G244" s="14"/>
      <c r="H244" s="14"/>
      <c r="I244" s="14"/>
      <c r="J244" s="14"/>
      <c r="K244" s="14"/>
      <c r="L244" s="14"/>
      <c r="M244" s="14"/>
      <c r="N244" s="1"/>
      <c r="O244" s="1"/>
      <c r="P244" s="1"/>
      <c r="Q244" s="1"/>
      <c r="R244" s="1"/>
    </row>
    <row r="245" spans="1:18" ht="18.75" x14ac:dyDescent="0.3">
      <c r="A245" s="13"/>
      <c r="B245" s="12" t="s">
        <v>51</v>
      </c>
      <c r="C245" s="17">
        <f>SUM(C246)</f>
        <v>132060</v>
      </c>
      <c r="D245" s="68"/>
      <c r="E245" s="1"/>
      <c r="F245" s="14"/>
      <c r="G245" s="14"/>
      <c r="H245" s="14"/>
      <c r="I245" s="14"/>
      <c r="J245" s="14"/>
      <c r="K245" s="14"/>
      <c r="L245" s="14"/>
      <c r="M245" s="14"/>
      <c r="N245" s="1"/>
      <c r="O245" s="1"/>
      <c r="P245" s="1"/>
      <c r="Q245" s="1"/>
      <c r="R245" s="1"/>
    </row>
    <row r="246" spans="1:18" ht="18.75" x14ac:dyDescent="0.3">
      <c r="A246" s="13">
        <v>97</v>
      </c>
      <c r="B246" s="7" t="s">
        <v>37</v>
      </c>
      <c r="C246" s="16">
        <v>132060</v>
      </c>
      <c r="D246" s="68">
        <v>52</v>
      </c>
      <c r="E246" s="1"/>
      <c r="F246" s="14"/>
      <c r="G246" s="14"/>
      <c r="H246" s="14"/>
      <c r="I246" s="14"/>
      <c r="J246" s="14"/>
      <c r="K246" s="14"/>
      <c r="L246" s="14"/>
      <c r="M246" s="14"/>
      <c r="N246" s="1"/>
      <c r="O246" s="1"/>
      <c r="P246" s="1"/>
      <c r="Q246" s="1"/>
      <c r="R246" s="1"/>
    </row>
    <row r="247" spans="1:18" ht="19.5" thickBot="1" x14ac:dyDescent="0.35">
      <c r="A247" s="148" t="s">
        <v>219</v>
      </c>
      <c r="B247" s="148"/>
      <c r="C247" s="101">
        <f>SUM(C9+C22+C47+C53+C56+C62+C66+C72+C89+C97+C102+C118+C121+C126+C132+C137+C143+C163+C171+C184+C197+C205+C212+C221+C226+C235)</f>
        <v>25084200</v>
      </c>
      <c r="D247" s="18"/>
      <c r="E247" s="1"/>
      <c r="F247" s="14"/>
      <c r="G247" s="14"/>
      <c r="H247" s="14"/>
      <c r="I247" s="14"/>
      <c r="J247" s="14"/>
      <c r="K247" s="14"/>
      <c r="L247" s="14"/>
      <c r="M247" s="14"/>
      <c r="N247" s="1"/>
      <c r="O247" s="1"/>
      <c r="P247" s="1"/>
      <c r="Q247" s="1"/>
      <c r="R247" s="1"/>
    </row>
    <row r="248" spans="1:18" ht="20.25" thickTop="1" thickBot="1" x14ac:dyDescent="0.35">
      <c r="A248" s="148" t="s">
        <v>261</v>
      </c>
      <c r="B248" s="148"/>
      <c r="C248" s="102">
        <v>25084200</v>
      </c>
      <c r="D248" s="18"/>
      <c r="E248" s="1"/>
      <c r="F248" s="14">
        <v>27800000</v>
      </c>
      <c r="G248" s="14"/>
      <c r="H248" s="14"/>
      <c r="I248" s="14"/>
      <c r="J248" s="14"/>
      <c r="K248" s="14"/>
      <c r="L248" s="14"/>
      <c r="M248" s="14"/>
      <c r="N248" s="1"/>
      <c r="O248" s="1"/>
      <c r="P248" s="1"/>
      <c r="Q248" s="1"/>
      <c r="R248" s="1"/>
    </row>
    <row r="249" spans="1:18" ht="20.25" thickTop="1" thickBot="1" x14ac:dyDescent="0.35">
      <c r="A249" s="148" t="s">
        <v>263</v>
      </c>
      <c r="B249" s="148"/>
      <c r="C249" s="102">
        <f>SUM(C248-C247)</f>
        <v>0</v>
      </c>
      <c r="D249" s="18"/>
      <c r="E249" s="1"/>
      <c r="F249" s="14"/>
      <c r="G249" s="14"/>
      <c r="H249" s="14"/>
      <c r="I249" s="14"/>
      <c r="J249" s="14"/>
      <c r="K249" s="14"/>
      <c r="L249" s="14"/>
      <c r="M249" s="14"/>
      <c r="N249" s="1"/>
      <c r="O249" s="1"/>
      <c r="P249" s="1"/>
      <c r="Q249" s="1"/>
      <c r="R249" s="1"/>
    </row>
    <row r="250" spans="1:18" ht="19.5" thickTop="1" x14ac:dyDescent="0.3">
      <c r="A250" s="6"/>
      <c r="B250" s="6"/>
      <c r="C250" s="18"/>
      <c r="D250" s="18"/>
      <c r="E250" s="1"/>
      <c r="F250" s="14"/>
      <c r="G250" s="14"/>
      <c r="H250" s="14"/>
      <c r="I250" s="14"/>
      <c r="J250" s="14"/>
      <c r="K250" s="14"/>
      <c r="L250" s="14"/>
      <c r="M250" s="14"/>
      <c r="N250" s="1"/>
      <c r="O250" s="1"/>
      <c r="P250" s="1"/>
      <c r="Q250" s="1"/>
      <c r="R250" s="1"/>
    </row>
    <row r="251" spans="1:18" ht="18.75" x14ac:dyDescent="0.3">
      <c r="A251" s="6"/>
      <c r="B251" s="18"/>
      <c r="C251" s="18"/>
      <c r="D251" s="18"/>
      <c r="E251" s="1"/>
      <c r="F251" s="14"/>
      <c r="G251" s="14"/>
      <c r="H251" s="14"/>
      <c r="I251" s="14"/>
      <c r="J251" s="14"/>
      <c r="K251" s="14"/>
      <c r="L251" s="14"/>
      <c r="M251" s="14"/>
      <c r="N251" s="1"/>
      <c r="O251" s="1"/>
      <c r="P251" s="1"/>
      <c r="Q251" s="1"/>
      <c r="R251" s="1"/>
    </row>
    <row r="252" spans="1:18" ht="18.75" x14ac:dyDescent="0.3">
      <c r="A252" s="6"/>
      <c r="B252" s="18"/>
      <c r="C252" s="18"/>
      <c r="D252" s="18"/>
      <c r="E252" s="1"/>
      <c r="F252" s="14"/>
      <c r="G252" s="14"/>
      <c r="H252" s="14"/>
      <c r="I252" s="14"/>
      <c r="J252" s="14"/>
      <c r="K252" s="14"/>
      <c r="L252" s="14"/>
      <c r="M252" s="14"/>
      <c r="N252" s="1"/>
      <c r="O252" s="1"/>
      <c r="P252" s="1"/>
      <c r="Q252" s="1"/>
      <c r="R252" s="1"/>
    </row>
    <row r="253" spans="1:18" ht="18.75" x14ac:dyDescent="0.3">
      <c r="A253" s="6"/>
      <c r="B253" s="18"/>
      <c r="C253" s="18"/>
      <c r="D253" s="18"/>
      <c r="E253" s="1"/>
      <c r="F253" s="14"/>
      <c r="G253" s="14"/>
      <c r="H253" s="14"/>
      <c r="I253" s="14"/>
      <c r="J253" s="14"/>
      <c r="K253" s="14"/>
      <c r="L253" s="14"/>
      <c r="M253" s="14"/>
      <c r="N253" s="1"/>
      <c r="O253" s="1"/>
      <c r="P253" s="1"/>
      <c r="Q253" s="1"/>
      <c r="R253" s="1"/>
    </row>
    <row r="254" spans="1:18" ht="18.75" x14ac:dyDescent="0.3">
      <c r="A254" s="6"/>
      <c r="B254" s="6"/>
      <c r="C254" s="18"/>
      <c r="D254" s="18"/>
      <c r="E254" s="1"/>
      <c r="F254" s="14"/>
      <c r="G254" s="14"/>
      <c r="H254" s="14"/>
      <c r="I254" s="14"/>
      <c r="J254" s="14"/>
      <c r="K254" s="14"/>
      <c r="L254" s="14"/>
      <c r="M254" s="14"/>
      <c r="N254" s="1"/>
      <c r="O254" s="1"/>
      <c r="P254" s="1"/>
      <c r="Q254" s="1"/>
      <c r="R254" s="1"/>
    </row>
    <row r="255" spans="1:18" ht="18.75" x14ac:dyDescent="0.3">
      <c r="A255" s="6"/>
      <c r="B255" s="6"/>
      <c r="C255" s="18"/>
      <c r="D255" s="18"/>
      <c r="E255" s="1"/>
      <c r="F255" s="14"/>
      <c r="G255" s="14"/>
      <c r="H255" s="14"/>
      <c r="I255" s="14"/>
      <c r="J255" s="14"/>
      <c r="K255" s="14"/>
      <c r="L255" s="14"/>
      <c r="M255" s="14"/>
      <c r="N255" s="1"/>
      <c r="O255" s="1"/>
      <c r="P255" s="1"/>
      <c r="Q255" s="1"/>
      <c r="R255" s="1"/>
    </row>
    <row r="256" spans="1:18" ht="18.75" x14ac:dyDescent="0.3">
      <c r="A256" s="6"/>
      <c r="B256" s="6"/>
      <c r="C256" s="18"/>
      <c r="D256" s="18"/>
      <c r="E256" s="1"/>
      <c r="F256" s="14"/>
      <c r="G256" s="14"/>
      <c r="H256" s="14"/>
      <c r="I256" s="14"/>
      <c r="J256" s="14"/>
      <c r="K256" s="14"/>
      <c r="L256" s="14"/>
      <c r="M256" s="14"/>
      <c r="N256" s="1"/>
      <c r="O256" s="1"/>
      <c r="P256" s="1"/>
      <c r="Q256" s="1"/>
      <c r="R256" s="1"/>
    </row>
    <row r="257" spans="1:18" ht="18.75" x14ac:dyDescent="0.3">
      <c r="A257" s="6"/>
      <c r="B257" s="6"/>
      <c r="C257" s="18"/>
      <c r="D257" s="18"/>
      <c r="E257" s="1"/>
      <c r="F257" s="14"/>
      <c r="G257" s="14"/>
      <c r="H257" s="14"/>
      <c r="I257" s="14"/>
      <c r="J257" s="14"/>
      <c r="K257" s="14"/>
      <c r="L257" s="14"/>
      <c r="M257" s="14"/>
      <c r="N257" s="1"/>
      <c r="O257" s="1"/>
      <c r="P257" s="1"/>
      <c r="Q257" s="1"/>
      <c r="R257" s="1"/>
    </row>
    <row r="258" spans="1:18" ht="18.75" x14ac:dyDescent="0.3">
      <c r="A258" s="6"/>
      <c r="B258" s="6"/>
      <c r="C258" s="18"/>
      <c r="D258" s="18"/>
      <c r="E258" s="1"/>
      <c r="F258" s="14"/>
      <c r="G258" s="14"/>
      <c r="H258" s="14"/>
      <c r="I258" s="14"/>
      <c r="J258" s="14"/>
      <c r="K258" s="14"/>
      <c r="L258" s="14"/>
      <c r="M258" s="14"/>
      <c r="N258" s="1"/>
      <c r="O258" s="1"/>
      <c r="P258" s="1"/>
      <c r="Q258" s="1"/>
      <c r="R258" s="1"/>
    </row>
    <row r="259" spans="1:18" ht="18.75" x14ac:dyDescent="0.3">
      <c r="A259" s="6"/>
      <c r="B259" s="6"/>
      <c r="C259" s="18"/>
      <c r="D259" s="18"/>
      <c r="E259" s="1"/>
      <c r="F259" s="14"/>
      <c r="G259" s="14"/>
      <c r="H259" s="14"/>
      <c r="I259" s="14"/>
      <c r="J259" s="14"/>
      <c r="K259" s="14"/>
      <c r="L259" s="14"/>
      <c r="M259" s="14"/>
      <c r="N259" s="1"/>
      <c r="O259" s="1"/>
      <c r="P259" s="1"/>
      <c r="Q259" s="1"/>
      <c r="R259" s="1"/>
    </row>
    <row r="260" spans="1:18" ht="18.75" x14ac:dyDescent="0.3">
      <c r="A260" s="6"/>
      <c r="B260" s="6"/>
      <c r="C260" s="18"/>
      <c r="D260" s="18"/>
      <c r="E260" s="1"/>
      <c r="F260" s="14"/>
      <c r="G260" s="14"/>
      <c r="H260" s="14"/>
      <c r="I260" s="14"/>
      <c r="J260" s="14"/>
      <c r="K260" s="14"/>
      <c r="L260" s="14"/>
      <c r="M260" s="14"/>
      <c r="N260" s="1"/>
      <c r="O260" s="1"/>
      <c r="P260" s="1"/>
      <c r="Q260" s="1"/>
      <c r="R260" s="1"/>
    </row>
    <row r="261" spans="1:18" ht="18.75" x14ac:dyDescent="0.3">
      <c r="A261" s="6"/>
      <c r="B261" s="6"/>
      <c r="C261" s="18"/>
      <c r="D261" s="18"/>
      <c r="E261" s="1"/>
      <c r="F261" s="14"/>
      <c r="G261" s="14"/>
      <c r="H261" s="14"/>
      <c r="I261" s="14"/>
      <c r="J261" s="14"/>
      <c r="K261" s="14"/>
      <c r="L261" s="14"/>
      <c r="M261" s="14"/>
      <c r="N261" s="1"/>
      <c r="O261" s="1"/>
      <c r="P261" s="1"/>
      <c r="Q261" s="1"/>
      <c r="R261" s="1"/>
    </row>
    <row r="262" spans="1:18" ht="18.75" x14ac:dyDescent="0.3">
      <c r="A262" s="6"/>
      <c r="B262" s="6"/>
      <c r="C262" s="18"/>
      <c r="D262" s="18"/>
      <c r="E262" s="1"/>
      <c r="F262" s="14"/>
      <c r="G262" s="14"/>
      <c r="H262" s="14"/>
      <c r="I262" s="14"/>
      <c r="J262" s="14"/>
      <c r="K262" s="14"/>
      <c r="L262" s="14"/>
      <c r="M262" s="14"/>
      <c r="N262" s="1"/>
      <c r="O262" s="1"/>
      <c r="P262" s="1"/>
      <c r="Q262" s="1"/>
      <c r="R262" s="1"/>
    </row>
    <row r="263" spans="1:18" ht="18.75" x14ac:dyDescent="0.3">
      <c r="A263" s="6"/>
      <c r="B263" s="6"/>
      <c r="C263" s="18"/>
      <c r="D263" s="18"/>
      <c r="E263" s="1"/>
      <c r="F263" s="14"/>
      <c r="G263" s="14"/>
      <c r="H263" s="14"/>
      <c r="I263" s="14"/>
      <c r="J263" s="14"/>
      <c r="K263" s="14"/>
      <c r="L263" s="14"/>
      <c r="M263" s="14"/>
      <c r="N263" s="1"/>
      <c r="O263" s="1"/>
      <c r="P263" s="1"/>
      <c r="Q263" s="1"/>
      <c r="R263" s="1"/>
    </row>
    <row r="264" spans="1:18" ht="18.75" x14ac:dyDescent="0.3">
      <c r="A264" s="6"/>
      <c r="B264" s="6"/>
      <c r="C264" s="18"/>
      <c r="D264" s="18"/>
      <c r="E264" s="1"/>
      <c r="F264" s="14"/>
      <c r="G264" s="14"/>
      <c r="H264" s="14"/>
      <c r="I264" s="14"/>
      <c r="J264" s="14"/>
      <c r="K264" s="14"/>
      <c r="L264" s="14"/>
      <c r="M264" s="14"/>
      <c r="N264" s="1"/>
      <c r="O264" s="1"/>
      <c r="P264" s="1"/>
      <c r="Q264" s="1"/>
      <c r="R264" s="1"/>
    </row>
    <row r="265" spans="1:18" ht="18.75" x14ac:dyDescent="0.3">
      <c r="A265" s="6"/>
      <c r="B265" s="6"/>
      <c r="C265" s="18"/>
      <c r="D265" s="18"/>
      <c r="E265" s="1"/>
      <c r="F265" s="14"/>
      <c r="G265" s="14"/>
      <c r="H265" s="14"/>
      <c r="I265" s="14"/>
      <c r="J265" s="14"/>
      <c r="K265" s="14"/>
      <c r="L265" s="14"/>
      <c r="M265" s="14"/>
      <c r="N265" s="1"/>
      <c r="O265" s="1"/>
      <c r="P265" s="1"/>
      <c r="Q265" s="1"/>
      <c r="R265" s="1"/>
    </row>
    <row r="266" spans="1:18" ht="18.75" x14ac:dyDescent="0.3">
      <c r="A266" s="6"/>
      <c r="B266" s="6"/>
      <c r="C266" s="18"/>
      <c r="D266" s="18"/>
      <c r="E266" s="1"/>
      <c r="F266" s="14"/>
      <c r="G266" s="14"/>
      <c r="H266" s="14"/>
      <c r="I266" s="14"/>
      <c r="J266" s="14"/>
      <c r="K266" s="14"/>
      <c r="L266" s="14"/>
      <c r="M266" s="14"/>
      <c r="N266" s="1"/>
      <c r="O266" s="1"/>
      <c r="P266" s="1"/>
      <c r="Q266" s="1"/>
      <c r="R266" s="1"/>
    </row>
    <row r="267" spans="1:18" ht="18.75" x14ac:dyDescent="0.3">
      <c r="A267" s="6"/>
      <c r="B267" s="6"/>
      <c r="C267" s="18"/>
      <c r="D267" s="18"/>
      <c r="E267" s="1"/>
      <c r="F267" s="14"/>
      <c r="G267" s="14"/>
      <c r="H267" s="14"/>
      <c r="I267" s="14"/>
      <c r="J267" s="14"/>
      <c r="K267" s="14"/>
      <c r="L267" s="14"/>
      <c r="M267" s="14"/>
      <c r="N267" s="1"/>
      <c r="O267" s="1"/>
      <c r="P267" s="1"/>
      <c r="Q267" s="1"/>
      <c r="R267" s="1"/>
    </row>
    <row r="268" spans="1:18" ht="18.75" x14ac:dyDescent="0.3">
      <c r="A268" s="6"/>
      <c r="B268" s="6"/>
      <c r="C268" s="18"/>
      <c r="D268" s="18"/>
      <c r="E268" s="1"/>
      <c r="F268" s="14"/>
      <c r="G268" s="14"/>
      <c r="H268" s="14"/>
      <c r="I268" s="14"/>
      <c r="J268" s="14"/>
      <c r="K268" s="14"/>
      <c r="L268" s="14"/>
      <c r="M268" s="14"/>
      <c r="N268" s="1"/>
      <c r="O268" s="1"/>
      <c r="P268" s="1"/>
      <c r="Q268" s="1"/>
      <c r="R268" s="1"/>
    </row>
    <row r="269" spans="1:18" ht="18.75" x14ac:dyDescent="0.3">
      <c r="A269" s="6"/>
      <c r="B269" s="6"/>
      <c r="C269" s="18"/>
      <c r="D269" s="18"/>
      <c r="E269" s="1"/>
      <c r="F269" s="14"/>
      <c r="G269" s="14"/>
      <c r="H269" s="14"/>
      <c r="I269" s="14"/>
      <c r="J269" s="14"/>
      <c r="K269" s="14"/>
      <c r="L269" s="14"/>
      <c r="M269" s="14"/>
      <c r="N269" s="1"/>
      <c r="O269" s="1"/>
      <c r="P269" s="1"/>
      <c r="Q269" s="1"/>
      <c r="R269" s="1"/>
    </row>
    <row r="270" spans="1:18" ht="18.75" x14ac:dyDescent="0.3">
      <c r="A270" s="6"/>
      <c r="B270" s="6"/>
      <c r="C270" s="18"/>
      <c r="D270" s="18"/>
      <c r="E270" s="1"/>
      <c r="F270" s="14"/>
      <c r="G270" s="14"/>
      <c r="H270" s="14"/>
      <c r="I270" s="14"/>
      <c r="J270" s="14"/>
      <c r="K270" s="14"/>
      <c r="L270" s="14"/>
      <c r="M270" s="14"/>
      <c r="N270" s="1"/>
      <c r="O270" s="1"/>
      <c r="P270" s="1"/>
      <c r="Q270" s="1"/>
      <c r="R270" s="1"/>
    </row>
    <row r="271" spans="1:18" ht="18.75" x14ac:dyDescent="0.3">
      <c r="A271" s="6"/>
      <c r="B271" s="6"/>
      <c r="C271" s="18"/>
      <c r="D271" s="18"/>
      <c r="E271" s="1"/>
      <c r="F271" s="14"/>
      <c r="G271" s="14"/>
      <c r="H271" s="14"/>
      <c r="I271" s="14"/>
      <c r="J271" s="14"/>
      <c r="K271" s="14"/>
      <c r="L271" s="14"/>
      <c r="M271" s="14"/>
      <c r="N271" s="1"/>
      <c r="O271" s="1"/>
      <c r="P271" s="1"/>
      <c r="Q271" s="1"/>
      <c r="R271" s="1"/>
    </row>
    <row r="272" spans="1:18" ht="18.75" x14ac:dyDescent="0.3">
      <c r="A272" s="147" t="s">
        <v>306</v>
      </c>
      <c r="B272" s="147"/>
      <c r="C272" s="147"/>
      <c r="D272" s="147"/>
      <c r="E272" s="1"/>
      <c r="F272" s="14"/>
      <c r="G272" s="14"/>
      <c r="H272" s="14"/>
      <c r="I272" s="14"/>
      <c r="J272" s="14"/>
      <c r="K272" s="14"/>
      <c r="L272" s="14"/>
      <c r="M272" s="14"/>
      <c r="N272" s="1"/>
      <c r="O272" s="1"/>
      <c r="P272" s="1"/>
      <c r="Q272" s="1"/>
      <c r="R272" s="1"/>
    </row>
    <row r="273" spans="1:18" ht="18.75" x14ac:dyDescent="0.3">
      <c r="A273" s="1"/>
      <c r="B273" s="1"/>
      <c r="C273" s="1"/>
      <c r="D273" s="1"/>
      <c r="E273" s="1"/>
      <c r="F273" s="14"/>
      <c r="G273" s="14"/>
      <c r="H273" s="14"/>
      <c r="I273" s="14"/>
      <c r="J273" s="14"/>
      <c r="K273" s="14"/>
      <c r="L273" s="14"/>
      <c r="M273" s="14"/>
      <c r="N273" s="1"/>
      <c r="O273" s="1"/>
      <c r="P273" s="1"/>
      <c r="Q273" s="1"/>
      <c r="R273" s="1"/>
    </row>
    <row r="274" spans="1:18" ht="18.75" x14ac:dyDescent="0.3">
      <c r="A274" s="11">
        <v>1</v>
      </c>
      <c r="B274" s="1" t="s">
        <v>215</v>
      </c>
      <c r="C274" s="76">
        <v>13206000</v>
      </c>
      <c r="D274" s="70" t="s">
        <v>26</v>
      </c>
      <c r="E274" s="1"/>
      <c r="F274" s="14"/>
      <c r="G274" s="14"/>
      <c r="H274" s="14"/>
      <c r="I274" s="14"/>
      <c r="J274" s="14"/>
      <c r="K274" s="14"/>
      <c r="L274" s="14"/>
      <c r="M274" s="14"/>
      <c r="N274" s="1"/>
      <c r="O274" s="1"/>
      <c r="P274" s="1"/>
      <c r="Q274" s="1"/>
      <c r="R274" s="1"/>
    </row>
    <row r="275" spans="1:18" ht="18.75" x14ac:dyDescent="0.3">
      <c r="A275" s="11">
        <v>2</v>
      </c>
      <c r="B275" s="1" t="s">
        <v>346</v>
      </c>
      <c r="C275" s="76">
        <v>11878200</v>
      </c>
      <c r="D275" s="70" t="s">
        <v>26</v>
      </c>
      <c r="E275" s="1"/>
      <c r="F275" s="14"/>
      <c r="G275" s="14"/>
      <c r="H275" s="14"/>
      <c r="I275" s="14"/>
      <c r="J275" s="14"/>
      <c r="K275" s="14"/>
      <c r="L275" s="14"/>
      <c r="M275" s="14"/>
      <c r="N275" s="1"/>
      <c r="O275" s="1"/>
      <c r="P275" s="1"/>
      <c r="Q275" s="1"/>
      <c r="R275" s="1"/>
    </row>
    <row r="276" spans="1:18" ht="18.75" x14ac:dyDescent="0.3">
      <c r="A276" s="1"/>
      <c r="B276" s="5" t="s">
        <v>122</v>
      </c>
      <c r="C276" s="77">
        <f>SUM(C274:C275)</f>
        <v>25084200</v>
      </c>
      <c r="D276" s="69" t="s">
        <v>26</v>
      </c>
      <c r="E276" s="1"/>
      <c r="F276" s="14"/>
      <c r="G276" s="14"/>
      <c r="H276" s="14"/>
      <c r="I276" s="14"/>
      <c r="J276" s="14"/>
      <c r="K276" s="14"/>
      <c r="L276" s="14"/>
      <c r="M276" s="14"/>
      <c r="N276" s="1"/>
      <c r="O276" s="1"/>
      <c r="P276" s="1"/>
      <c r="Q276" s="1"/>
      <c r="R276" s="1"/>
    </row>
    <row r="277" spans="1:18" ht="18.75" x14ac:dyDescent="0.3">
      <c r="A277" s="11">
        <v>3</v>
      </c>
      <c r="B277" s="5" t="s">
        <v>365</v>
      </c>
      <c r="C277" s="77">
        <f>SUM(C276*40/100)</f>
        <v>10033680</v>
      </c>
      <c r="D277" s="69" t="s">
        <v>26</v>
      </c>
      <c r="E277" s="1"/>
      <c r="F277" s="14"/>
      <c r="G277" s="14"/>
      <c r="H277" s="14"/>
      <c r="I277" s="14"/>
      <c r="J277" s="14"/>
      <c r="K277" s="14"/>
      <c r="L277" s="14"/>
      <c r="M277" s="14"/>
      <c r="N277" s="1"/>
      <c r="O277" s="1"/>
      <c r="P277" s="1"/>
      <c r="Q277" s="1"/>
      <c r="R277" s="1"/>
    </row>
    <row r="278" spans="1:18" ht="18.75" x14ac:dyDescent="0.3">
      <c r="A278" s="11">
        <v>4</v>
      </c>
      <c r="B278" s="5" t="s">
        <v>366</v>
      </c>
      <c r="C278" s="77">
        <f>SUM(C276*20/100)</f>
        <v>5016840</v>
      </c>
      <c r="D278" s="132" t="s">
        <v>26</v>
      </c>
      <c r="E278" s="1"/>
      <c r="F278" s="14"/>
      <c r="G278" s="14"/>
      <c r="H278" s="14"/>
      <c r="I278" s="14"/>
      <c r="J278" s="14"/>
      <c r="K278" s="14"/>
      <c r="L278" s="14"/>
      <c r="M278" s="14"/>
      <c r="N278" s="1"/>
      <c r="O278" s="1"/>
      <c r="P278" s="1"/>
      <c r="Q278" s="1"/>
      <c r="R278" s="1"/>
    </row>
    <row r="279" spans="1:18" ht="18.75" x14ac:dyDescent="0.3">
      <c r="A279" s="1"/>
      <c r="B279" s="5"/>
      <c r="C279" s="23"/>
      <c r="D279" s="69"/>
      <c r="E279" s="1"/>
      <c r="F279" s="14"/>
      <c r="G279" s="14"/>
      <c r="H279" s="14"/>
      <c r="I279" s="14"/>
      <c r="J279" s="14"/>
      <c r="K279" s="14"/>
      <c r="L279" s="14"/>
      <c r="M279" s="14"/>
      <c r="N279" s="1"/>
      <c r="O279" s="1"/>
      <c r="P279" s="1"/>
      <c r="Q279" s="1"/>
      <c r="R279" s="1"/>
    </row>
    <row r="280" spans="1:18" ht="18.75" x14ac:dyDescent="0.3">
      <c r="A280" s="147" t="s">
        <v>142</v>
      </c>
      <c r="B280" s="147"/>
      <c r="C280" s="147"/>
      <c r="D280" s="147"/>
      <c r="E280" s="1"/>
      <c r="F280" s="14"/>
      <c r="G280" s="14"/>
      <c r="H280" s="14"/>
      <c r="I280" s="14"/>
      <c r="J280" s="14"/>
      <c r="K280" s="14"/>
      <c r="L280" s="14"/>
      <c r="M280" s="14"/>
      <c r="N280" s="1"/>
      <c r="O280" s="1"/>
      <c r="P280" s="1"/>
      <c r="Q280" s="1"/>
      <c r="R280" s="1"/>
    </row>
    <row r="281" spans="1:18" ht="18.75" x14ac:dyDescent="0.3">
      <c r="A281" s="1"/>
      <c r="B281" s="1"/>
      <c r="C281" s="1"/>
      <c r="D281" s="1"/>
      <c r="E281" s="1"/>
      <c r="F281" s="14"/>
      <c r="G281" s="14"/>
      <c r="H281" s="14"/>
      <c r="I281" s="14"/>
      <c r="J281" s="14"/>
      <c r="K281" s="14"/>
      <c r="L281" s="14"/>
      <c r="M281" s="14"/>
      <c r="N281" s="1"/>
      <c r="O281" s="1"/>
      <c r="P281" s="1"/>
      <c r="Q281" s="1"/>
      <c r="R281" s="1"/>
    </row>
    <row r="282" spans="1:18" ht="18.75" x14ac:dyDescent="0.3">
      <c r="A282" s="9" t="s">
        <v>29</v>
      </c>
      <c r="B282" s="9" t="s">
        <v>216</v>
      </c>
      <c r="C282" s="149" t="s">
        <v>125</v>
      </c>
      <c r="D282" s="150"/>
      <c r="E282" s="1"/>
      <c r="F282" s="14"/>
      <c r="G282" s="14"/>
      <c r="H282" s="14"/>
      <c r="I282" s="14"/>
      <c r="J282" s="14"/>
      <c r="K282" s="14"/>
      <c r="L282" s="14"/>
      <c r="M282" s="14"/>
      <c r="N282" s="1"/>
      <c r="O282" s="1"/>
      <c r="P282" s="1"/>
      <c r="Q282" s="1"/>
      <c r="R282" s="1"/>
    </row>
    <row r="283" spans="1:18" ht="18.75" x14ac:dyDescent="0.3">
      <c r="A283" s="13">
        <v>1</v>
      </c>
      <c r="B283" s="7" t="s">
        <v>43</v>
      </c>
      <c r="C283" s="151">
        <f>SUM(C17+C68+C139)</f>
        <v>4041680</v>
      </c>
      <c r="D283" s="152"/>
      <c r="E283" s="1"/>
      <c r="F283" s="14"/>
      <c r="G283" s="14"/>
      <c r="H283" s="14"/>
      <c r="I283" s="14"/>
      <c r="J283" s="14"/>
      <c r="K283" s="14"/>
      <c r="L283" s="14"/>
      <c r="M283" s="14"/>
      <c r="N283" s="1"/>
      <c r="O283" s="1"/>
      <c r="P283" s="1"/>
      <c r="Q283" s="1"/>
      <c r="R283" s="1"/>
    </row>
    <row r="284" spans="1:18" ht="18.75" x14ac:dyDescent="0.3">
      <c r="A284" s="13">
        <v>2</v>
      </c>
      <c r="B284" s="7" t="s">
        <v>45</v>
      </c>
      <c r="C284" s="151">
        <f>SUM(C18+C69+C140)</f>
        <v>205500</v>
      </c>
      <c r="D284" s="152"/>
      <c r="E284" s="1"/>
      <c r="F284" s="14"/>
      <c r="G284" s="14"/>
      <c r="H284" s="14"/>
      <c r="I284" s="14"/>
      <c r="J284" s="14"/>
      <c r="K284" s="14"/>
      <c r="L284" s="14"/>
      <c r="M284" s="14"/>
      <c r="N284" s="1"/>
      <c r="O284" s="1"/>
      <c r="P284" s="1"/>
      <c r="Q284" s="1"/>
      <c r="R284" s="1"/>
    </row>
    <row r="285" spans="1:18" ht="18.75" x14ac:dyDescent="0.3">
      <c r="A285" s="13">
        <v>3</v>
      </c>
      <c r="B285" s="7" t="s">
        <v>123</v>
      </c>
      <c r="C285" s="151">
        <f>SUM(C19+C70+C141)</f>
        <v>1331880</v>
      </c>
      <c r="D285" s="152"/>
      <c r="E285" s="1"/>
      <c r="F285" s="14"/>
      <c r="G285" s="14"/>
      <c r="H285" s="14"/>
      <c r="I285" s="14"/>
      <c r="J285" s="14"/>
      <c r="K285" s="14"/>
      <c r="L285" s="14"/>
      <c r="M285" s="14"/>
      <c r="N285" s="1"/>
      <c r="O285" s="1"/>
      <c r="P285" s="1"/>
      <c r="Q285" s="1"/>
      <c r="R285" s="1"/>
    </row>
    <row r="286" spans="1:18" ht="18.75" x14ac:dyDescent="0.3">
      <c r="A286" s="13">
        <v>4</v>
      </c>
      <c r="B286" s="7" t="s">
        <v>46</v>
      </c>
      <c r="C286" s="151">
        <f>SUM(C20+C71+C142)</f>
        <v>116580</v>
      </c>
      <c r="D286" s="152"/>
      <c r="E286" s="1"/>
      <c r="F286" s="14"/>
      <c r="G286" s="14"/>
      <c r="H286" s="14"/>
      <c r="I286" s="14"/>
      <c r="J286" s="14"/>
      <c r="K286" s="14"/>
      <c r="L286" s="14"/>
      <c r="M286" s="14"/>
      <c r="N286" s="1"/>
      <c r="O286" s="1"/>
      <c r="P286" s="1"/>
      <c r="Q286" s="1"/>
      <c r="R286" s="1"/>
    </row>
    <row r="287" spans="1:18" ht="18.75" x14ac:dyDescent="0.3">
      <c r="A287" s="13">
        <v>5</v>
      </c>
      <c r="B287" s="7" t="s">
        <v>141</v>
      </c>
      <c r="C287" s="151">
        <f>SUM(C21)</f>
        <v>86400</v>
      </c>
      <c r="D287" s="152"/>
      <c r="E287" s="1"/>
      <c r="F287" s="14"/>
      <c r="G287" s="14"/>
      <c r="H287" s="14"/>
      <c r="I287" s="14"/>
      <c r="J287" s="14"/>
      <c r="K287" s="14"/>
      <c r="L287" s="14"/>
      <c r="M287" s="14"/>
      <c r="N287" s="1"/>
      <c r="O287" s="1"/>
      <c r="P287" s="1"/>
      <c r="Q287" s="1"/>
      <c r="R287" s="1"/>
    </row>
    <row r="288" spans="1:18" ht="18.75" x14ac:dyDescent="0.3">
      <c r="A288" s="13">
        <v>6</v>
      </c>
      <c r="B288" s="7" t="s">
        <v>57</v>
      </c>
      <c r="C288" s="151">
        <f>SUM(C26+C76+C147)</f>
        <v>415800</v>
      </c>
      <c r="D288" s="152"/>
      <c r="E288" s="1"/>
      <c r="F288" s="14"/>
      <c r="G288" s="14"/>
      <c r="H288" s="14"/>
      <c r="I288" s="14"/>
      <c r="J288" s="14"/>
      <c r="K288" s="14"/>
      <c r="L288" s="14"/>
      <c r="M288" s="14"/>
      <c r="N288" s="1"/>
      <c r="O288" s="1"/>
      <c r="P288" s="1"/>
      <c r="Q288" s="1"/>
      <c r="R288" s="1"/>
    </row>
    <row r="289" spans="1:18" ht="18.75" x14ac:dyDescent="0.3">
      <c r="A289" s="13">
        <v>7</v>
      </c>
      <c r="B289" s="7" t="s">
        <v>58</v>
      </c>
      <c r="C289" s="151">
        <f>SUM(C27+C77+C148)</f>
        <v>24000</v>
      </c>
      <c r="D289" s="152"/>
      <c r="E289" s="1"/>
      <c r="F289" s="14"/>
      <c r="G289" s="14"/>
      <c r="H289" s="14"/>
      <c r="I289" s="14"/>
      <c r="J289" s="14"/>
      <c r="K289" s="14"/>
      <c r="L289" s="14"/>
      <c r="M289" s="14"/>
      <c r="N289" s="1"/>
      <c r="O289" s="1"/>
      <c r="P289" s="1"/>
      <c r="Q289" s="1"/>
      <c r="R289" s="1"/>
    </row>
    <row r="290" spans="1:18" ht="18.75" x14ac:dyDescent="0.3">
      <c r="A290" s="13">
        <v>8</v>
      </c>
      <c r="B290" s="7" t="s">
        <v>32</v>
      </c>
      <c r="C290" s="151">
        <f>SUM(C237)</f>
        <v>79890</v>
      </c>
      <c r="D290" s="152"/>
      <c r="E290" s="1"/>
      <c r="F290" s="14"/>
      <c r="G290" s="14"/>
      <c r="H290" s="14"/>
      <c r="I290" s="14"/>
      <c r="J290" s="14"/>
      <c r="K290" s="14"/>
      <c r="L290" s="14"/>
      <c r="M290" s="14"/>
      <c r="N290" s="1"/>
      <c r="O290" s="1"/>
      <c r="P290" s="1"/>
      <c r="Q290" s="1"/>
      <c r="R290" s="1"/>
    </row>
    <row r="291" spans="1:18" ht="18.75" x14ac:dyDescent="0.3">
      <c r="A291" s="13">
        <v>9</v>
      </c>
      <c r="B291" s="7" t="s">
        <v>124</v>
      </c>
      <c r="C291" s="151">
        <f>SUM(C246)</f>
        <v>132060</v>
      </c>
      <c r="D291" s="152"/>
      <c r="E291" s="1"/>
      <c r="F291" s="14"/>
      <c r="G291" s="14"/>
      <c r="H291" s="14"/>
      <c r="I291" s="14"/>
      <c r="J291" s="14"/>
      <c r="K291" s="14"/>
      <c r="L291" s="14"/>
      <c r="M291" s="14"/>
      <c r="N291" s="1"/>
      <c r="O291" s="1"/>
      <c r="P291" s="1"/>
      <c r="Q291" s="1"/>
      <c r="R291" s="1"/>
    </row>
    <row r="292" spans="1:18" ht="18.75" x14ac:dyDescent="0.3">
      <c r="A292" s="13"/>
      <c r="B292" s="7"/>
      <c r="C292" s="151"/>
      <c r="D292" s="152"/>
      <c r="E292" s="1"/>
      <c r="F292" s="14"/>
      <c r="G292" s="14"/>
      <c r="H292" s="14"/>
      <c r="I292" s="14"/>
      <c r="J292" s="14"/>
      <c r="K292" s="14"/>
      <c r="L292" s="14"/>
      <c r="M292" s="14"/>
      <c r="N292" s="1"/>
      <c r="O292" s="1"/>
      <c r="P292" s="1"/>
      <c r="Q292" s="1"/>
      <c r="R292" s="1"/>
    </row>
    <row r="293" spans="1:18" ht="18.75" x14ac:dyDescent="0.3">
      <c r="A293" s="148" t="s">
        <v>28</v>
      </c>
      <c r="B293" s="148"/>
      <c r="C293" s="156">
        <f>SUM(C283:C292)</f>
        <v>6433790</v>
      </c>
      <c r="D293" s="157"/>
      <c r="E293" s="1"/>
      <c r="F293" s="14"/>
      <c r="G293" s="14"/>
      <c r="H293" s="14"/>
      <c r="I293" s="14"/>
      <c r="J293" s="14"/>
      <c r="K293" s="14"/>
      <c r="L293" s="14"/>
      <c r="M293" s="14"/>
      <c r="N293" s="1"/>
      <c r="O293" s="1"/>
      <c r="P293" s="1"/>
      <c r="Q293" s="1"/>
      <c r="R293" s="1"/>
    </row>
    <row r="294" spans="1:18" ht="18.75" x14ac:dyDescent="0.3">
      <c r="A294" s="155" t="s">
        <v>217</v>
      </c>
      <c r="B294" s="155"/>
      <c r="C294" s="154">
        <f>SUM(C293*100/C276)</f>
        <v>25.648774926049068</v>
      </c>
      <c r="D294" s="154"/>
      <c r="E294" s="1"/>
      <c r="F294" s="14"/>
      <c r="G294" s="14"/>
      <c r="H294" s="14"/>
      <c r="I294" s="14"/>
      <c r="J294" s="14"/>
      <c r="K294" s="14"/>
      <c r="L294" s="14"/>
      <c r="M294" s="14"/>
      <c r="N294" s="1"/>
      <c r="O294" s="1"/>
      <c r="P294" s="1"/>
      <c r="Q294" s="1"/>
      <c r="R294" s="1"/>
    </row>
    <row r="295" spans="1:18" ht="18.75" x14ac:dyDescent="0.3">
      <c r="A295" s="11"/>
      <c r="B295" s="1"/>
      <c r="C295" s="74"/>
      <c r="D295" s="7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8.75" x14ac:dyDescent="0.3">
      <c r="A296" s="11"/>
      <c r="B296" s="10"/>
      <c r="C296" s="73"/>
      <c r="D296" s="75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8.75" x14ac:dyDescent="0.3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8.75" x14ac:dyDescent="0.3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8.75" x14ac:dyDescent="0.3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8.75" x14ac:dyDescent="0.3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8.75" x14ac:dyDescent="0.3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8.75" x14ac:dyDescent="0.3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8.75" x14ac:dyDescent="0.3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8.75" x14ac:dyDescent="0.3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8.75" x14ac:dyDescent="0.3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8.75" x14ac:dyDescent="0.3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8.75" x14ac:dyDescent="0.3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8.75" x14ac:dyDescent="0.3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8.75" x14ac:dyDescent="0.3">
      <c r="A312" s="138" t="s">
        <v>254</v>
      </c>
      <c r="B312" s="138"/>
      <c r="C312" s="138"/>
      <c r="D312" s="13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8.75" x14ac:dyDescent="0.3">
      <c r="A313" s="153" t="s">
        <v>255</v>
      </c>
      <c r="B313" s="153"/>
      <c r="C313" s="153"/>
      <c r="D313" s="15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8.75" x14ac:dyDescent="0.3">
      <c r="A315" s="1"/>
      <c r="B315" s="135" t="s">
        <v>126</v>
      </c>
      <c r="C315" s="73">
        <f>SUM(C277-C293)</f>
        <v>3599890</v>
      </c>
      <c r="D315" s="75" t="s">
        <v>26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8.75" x14ac:dyDescent="0.3">
      <c r="A572" s="1"/>
      <c r="B572" s="1"/>
      <c r="C572" s="1"/>
      <c r="D572" s="1"/>
      <c r="E572" s="1"/>
    </row>
    <row r="573" spans="1:18" ht="18.75" x14ac:dyDescent="0.3">
      <c r="A573" s="1"/>
      <c r="B573" s="1"/>
      <c r="C573" s="1"/>
      <c r="D573" s="1"/>
      <c r="E573" s="1"/>
    </row>
    <row r="574" spans="1:18" ht="18.75" x14ac:dyDescent="0.3">
      <c r="A574" s="1"/>
      <c r="B574" s="1"/>
      <c r="C574" s="1"/>
      <c r="D574" s="1"/>
      <c r="E574" s="1"/>
    </row>
    <row r="575" spans="1:18" ht="18.75" x14ac:dyDescent="0.3">
      <c r="A575" s="1"/>
      <c r="B575" s="1"/>
      <c r="C575" s="1"/>
      <c r="D575" s="1"/>
      <c r="E575" s="1"/>
    </row>
    <row r="576" spans="1:18" ht="18.75" x14ac:dyDescent="0.3">
      <c r="A576" s="1"/>
      <c r="B576" s="1"/>
      <c r="C576" s="1"/>
      <c r="D576" s="1"/>
      <c r="E576" s="1"/>
    </row>
    <row r="577" spans="1:5" ht="18.75" x14ac:dyDescent="0.3">
      <c r="A577" s="1"/>
      <c r="B577" s="1"/>
      <c r="C577" s="1"/>
      <c r="D577" s="1"/>
      <c r="E577" s="1"/>
    </row>
    <row r="578" spans="1:5" ht="18.75" x14ac:dyDescent="0.3">
      <c r="A578" s="1"/>
      <c r="B578" s="1"/>
      <c r="C578" s="1"/>
      <c r="D578" s="1"/>
      <c r="E578" s="1"/>
    </row>
    <row r="579" spans="1:5" ht="18.75" x14ac:dyDescent="0.3">
      <c r="A579" s="1"/>
      <c r="B579" s="1"/>
      <c r="C579" s="1"/>
      <c r="D579" s="1"/>
      <c r="E579" s="1"/>
    </row>
    <row r="580" spans="1:5" ht="18.75" x14ac:dyDescent="0.3">
      <c r="A580" s="1"/>
      <c r="B580" s="1"/>
      <c r="C580" s="1"/>
      <c r="D580" s="1"/>
      <c r="E580" s="1"/>
    </row>
    <row r="581" spans="1:5" ht="18.75" x14ac:dyDescent="0.3">
      <c r="A581" s="1"/>
      <c r="B581" s="1"/>
      <c r="C581" s="1"/>
      <c r="D581" s="1"/>
      <c r="E581" s="1"/>
    </row>
    <row r="582" spans="1:5" ht="18.75" x14ac:dyDescent="0.3">
      <c r="A582" s="1"/>
      <c r="B582" s="1"/>
      <c r="C582" s="1"/>
      <c r="D582" s="1"/>
      <c r="E582" s="1"/>
    </row>
    <row r="583" spans="1:5" ht="18.75" x14ac:dyDescent="0.3">
      <c r="A583" s="1"/>
      <c r="B583" s="1"/>
      <c r="C583" s="1"/>
      <c r="D583" s="1"/>
      <c r="E583" s="1"/>
    </row>
    <row r="584" spans="1:5" ht="18.75" x14ac:dyDescent="0.3">
      <c r="A584" s="1"/>
      <c r="B584" s="1"/>
      <c r="C584" s="1"/>
      <c r="D584" s="1"/>
      <c r="E584" s="1"/>
    </row>
    <row r="585" spans="1:5" ht="18.75" x14ac:dyDescent="0.3">
      <c r="A585" s="1"/>
      <c r="B585" s="1"/>
      <c r="C585" s="1"/>
      <c r="D585" s="1"/>
      <c r="E585" s="1"/>
    </row>
    <row r="586" spans="1:5" ht="18.75" x14ac:dyDescent="0.3">
      <c r="A586" s="1"/>
      <c r="B586" s="1"/>
      <c r="C586" s="1"/>
      <c r="D586" s="1"/>
      <c r="E586" s="1"/>
    </row>
    <row r="587" spans="1:5" ht="18.75" x14ac:dyDescent="0.3">
      <c r="A587" s="1"/>
      <c r="B587" s="1"/>
      <c r="C587" s="1"/>
      <c r="D587" s="1"/>
      <c r="E587" s="1"/>
    </row>
    <row r="588" spans="1:5" ht="18.75" x14ac:dyDescent="0.3">
      <c r="A588" s="1"/>
      <c r="B588" s="1"/>
      <c r="C588" s="1"/>
      <c r="D588" s="1"/>
      <c r="E588" s="1"/>
    </row>
    <row r="589" spans="1:5" ht="18.75" x14ac:dyDescent="0.3">
      <c r="A589" s="1"/>
      <c r="B589" s="1"/>
      <c r="C589" s="1"/>
      <c r="D589" s="1"/>
      <c r="E589" s="1"/>
    </row>
    <row r="590" spans="1:5" ht="18.75" x14ac:dyDescent="0.3">
      <c r="A590" s="1"/>
      <c r="B590" s="1"/>
      <c r="C590" s="1"/>
      <c r="D590" s="1"/>
      <c r="E590" s="1"/>
    </row>
    <row r="591" spans="1:5" ht="18.75" x14ac:dyDescent="0.3">
      <c r="A591" s="1"/>
      <c r="B591" s="1"/>
      <c r="C591" s="1"/>
      <c r="D591" s="1"/>
      <c r="E591" s="1"/>
    </row>
    <row r="592" spans="1:5" ht="18.75" x14ac:dyDescent="0.3">
      <c r="A592" s="1"/>
      <c r="B592" s="1"/>
      <c r="C592" s="1"/>
      <c r="D592" s="1"/>
      <c r="E592" s="1"/>
    </row>
    <row r="593" spans="1:5" ht="18.75" x14ac:dyDescent="0.3">
      <c r="A593" s="1"/>
      <c r="B593" s="1"/>
      <c r="C593" s="1"/>
      <c r="D593" s="1"/>
      <c r="E593" s="1"/>
    </row>
    <row r="594" spans="1:5" ht="18.75" x14ac:dyDescent="0.3">
      <c r="A594" s="1"/>
      <c r="B594" s="1"/>
      <c r="C594" s="1"/>
      <c r="D594" s="1"/>
      <c r="E594" s="1"/>
    </row>
    <row r="595" spans="1:5" ht="18.75" x14ac:dyDescent="0.3">
      <c r="A595" s="1"/>
      <c r="B595" s="1"/>
      <c r="C595" s="1"/>
      <c r="D595" s="1"/>
      <c r="E595" s="1"/>
    </row>
    <row r="596" spans="1:5" ht="18.75" x14ac:dyDescent="0.3">
      <c r="A596" s="1"/>
      <c r="B596" s="1"/>
      <c r="C596" s="1"/>
      <c r="D596" s="1"/>
      <c r="E596" s="1"/>
    </row>
    <row r="597" spans="1:5" ht="18.75" x14ac:dyDescent="0.3">
      <c r="A597" s="1"/>
      <c r="B597" s="1"/>
      <c r="C597" s="1"/>
      <c r="D597" s="1"/>
      <c r="E597" s="1"/>
    </row>
    <row r="598" spans="1:5" ht="18.75" x14ac:dyDescent="0.3">
      <c r="A598" s="1"/>
      <c r="B598" s="1"/>
      <c r="C598" s="1"/>
      <c r="D598" s="1"/>
      <c r="E598" s="1"/>
    </row>
    <row r="599" spans="1:5" ht="18.75" x14ac:dyDescent="0.3">
      <c r="A599" s="1"/>
      <c r="B599" s="1"/>
      <c r="C599" s="1"/>
      <c r="D599" s="1"/>
      <c r="E599" s="1"/>
    </row>
    <row r="600" spans="1:5" ht="18.75" x14ac:dyDescent="0.3">
      <c r="A600" s="1"/>
      <c r="B600" s="1"/>
      <c r="C600" s="1"/>
      <c r="D600" s="1"/>
      <c r="E600" s="1"/>
    </row>
    <row r="601" spans="1:5" ht="18.75" x14ac:dyDescent="0.3">
      <c r="A601" s="1"/>
      <c r="B601" s="1"/>
      <c r="C601" s="1"/>
      <c r="D601" s="1"/>
      <c r="E601" s="1"/>
    </row>
    <row r="602" spans="1:5" ht="18.75" x14ac:dyDescent="0.3">
      <c r="A602" s="1"/>
      <c r="B602" s="1"/>
      <c r="C602" s="1"/>
      <c r="D602" s="1"/>
      <c r="E602" s="1"/>
    </row>
    <row r="603" spans="1:5" ht="18.75" x14ac:dyDescent="0.3">
      <c r="A603" s="1"/>
      <c r="B603" s="1"/>
      <c r="C603" s="1"/>
      <c r="D603" s="1"/>
      <c r="E603" s="1"/>
    </row>
    <row r="604" spans="1:5" ht="18.75" x14ac:dyDescent="0.3">
      <c r="A604" s="1"/>
      <c r="B604" s="1"/>
      <c r="C604" s="1"/>
      <c r="D604" s="1"/>
      <c r="E604" s="1"/>
    </row>
    <row r="605" spans="1:5" ht="18.75" x14ac:dyDescent="0.3">
      <c r="A605" s="1"/>
      <c r="B605" s="1"/>
      <c r="C605" s="1"/>
      <c r="D605" s="1"/>
      <c r="E605" s="1"/>
    </row>
    <row r="606" spans="1:5" ht="18.75" x14ac:dyDescent="0.3">
      <c r="A606" s="1"/>
      <c r="B606" s="1"/>
      <c r="C606" s="1"/>
      <c r="D606" s="1"/>
      <c r="E606" s="1"/>
    </row>
    <row r="607" spans="1:5" ht="18.75" x14ac:dyDescent="0.3">
      <c r="A607" s="1"/>
      <c r="B607" s="1"/>
      <c r="C607" s="1"/>
      <c r="D607" s="1"/>
      <c r="E607" s="1"/>
    </row>
    <row r="608" spans="1:5" ht="18.75" x14ac:dyDescent="0.3">
      <c r="A608" s="1"/>
      <c r="B608" s="1"/>
      <c r="C608" s="1"/>
      <c r="D608" s="1"/>
      <c r="E608" s="1"/>
    </row>
    <row r="609" spans="1:5" ht="18.75" x14ac:dyDescent="0.3">
      <c r="A609" s="1"/>
      <c r="B609" s="1"/>
      <c r="C609" s="1"/>
      <c r="D609" s="1"/>
      <c r="E609" s="1"/>
    </row>
    <row r="610" spans="1:5" ht="18.75" x14ac:dyDescent="0.3">
      <c r="A610" s="1"/>
      <c r="B610" s="1"/>
      <c r="C610" s="1"/>
      <c r="D610" s="1"/>
      <c r="E610" s="1"/>
    </row>
    <row r="611" spans="1:5" ht="18.75" x14ac:dyDescent="0.3">
      <c r="A611" s="1"/>
      <c r="B611" s="1"/>
      <c r="C611" s="1"/>
      <c r="D611" s="1"/>
      <c r="E611" s="1"/>
    </row>
    <row r="612" spans="1:5" ht="18.75" x14ac:dyDescent="0.3">
      <c r="A612" s="1"/>
      <c r="B612" s="1"/>
      <c r="C612" s="1"/>
      <c r="D612" s="1"/>
      <c r="E612" s="1"/>
    </row>
    <row r="613" spans="1:5" ht="18.75" x14ac:dyDescent="0.3">
      <c r="A613" s="1"/>
      <c r="B613" s="1"/>
      <c r="C613" s="1"/>
      <c r="D613" s="1"/>
      <c r="E613" s="1"/>
    </row>
    <row r="614" spans="1:5" ht="18.75" x14ac:dyDescent="0.3">
      <c r="A614" s="1"/>
      <c r="B614" s="1"/>
      <c r="C614" s="1"/>
      <c r="D614" s="1"/>
      <c r="E614" s="1"/>
    </row>
    <row r="615" spans="1:5" ht="18.75" x14ac:dyDescent="0.3">
      <c r="A615" s="1"/>
      <c r="B615" s="1"/>
      <c r="C615" s="1"/>
      <c r="D615" s="1"/>
      <c r="E615" s="1"/>
    </row>
    <row r="616" spans="1:5" ht="18.75" x14ac:dyDescent="0.3">
      <c r="A616" s="1"/>
      <c r="B616" s="1"/>
      <c r="C616" s="1"/>
      <c r="D616" s="1"/>
      <c r="E616" s="1"/>
    </row>
    <row r="617" spans="1:5" ht="18.75" x14ac:dyDescent="0.3">
      <c r="A617" s="1"/>
      <c r="B617" s="1"/>
      <c r="C617" s="1"/>
      <c r="D617" s="1"/>
      <c r="E617" s="1"/>
    </row>
    <row r="618" spans="1:5" ht="18.75" x14ac:dyDescent="0.3">
      <c r="A618" s="1"/>
      <c r="B618" s="1"/>
      <c r="C618" s="1"/>
      <c r="D618" s="1"/>
      <c r="E618" s="1"/>
    </row>
    <row r="619" spans="1:5" ht="18.75" x14ac:dyDescent="0.3">
      <c r="A619" s="1"/>
      <c r="B619" s="1"/>
      <c r="C619" s="1"/>
      <c r="D619" s="1"/>
      <c r="E619" s="1"/>
    </row>
    <row r="620" spans="1:5" ht="18.75" x14ac:dyDescent="0.3">
      <c r="A620" s="1"/>
      <c r="B620" s="1"/>
      <c r="C620" s="1"/>
      <c r="D620" s="1"/>
      <c r="E620" s="1"/>
    </row>
    <row r="621" spans="1:5" ht="18.75" x14ac:dyDescent="0.3">
      <c r="A621" s="1"/>
      <c r="B621" s="1"/>
      <c r="C621" s="1"/>
      <c r="D621" s="1"/>
      <c r="E621" s="1"/>
    </row>
    <row r="622" spans="1:5" ht="18.75" x14ac:dyDescent="0.3">
      <c r="A622" s="1"/>
      <c r="B622" s="1"/>
      <c r="C622" s="1"/>
      <c r="D622" s="1"/>
      <c r="E622" s="1"/>
    </row>
    <row r="623" spans="1:5" ht="18.75" x14ac:dyDescent="0.3">
      <c r="A623" s="1"/>
      <c r="B623" s="1"/>
      <c r="C623" s="1"/>
      <c r="D623" s="1"/>
      <c r="E623" s="1"/>
    </row>
    <row r="624" spans="1:5" ht="18.75" x14ac:dyDescent="0.3">
      <c r="A624" s="1"/>
      <c r="B624" s="1"/>
      <c r="C624" s="1"/>
      <c r="D624" s="1"/>
      <c r="E624" s="1"/>
    </row>
    <row r="625" spans="1:5" ht="18.75" x14ac:dyDescent="0.3">
      <c r="A625" s="1"/>
      <c r="B625" s="1"/>
      <c r="C625" s="1"/>
      <c r="D625" s="1"/>
      <c r="E625" s="1"/>
    </row>
    <row r="626" spans="1:5" ht="18.75" x14ac:dyDescent="0.3">
      <c r="A626" s="1"/>
      <c r="B626" s="1"/>
      <c r="C626" s="1"/>
      <c r="D626" s="1"/>
      <c r="E626" s="1"/>
    </row>
    <row r="627" spans="1:5" ht="18.75" x14ac:dyDescent="0.3">
      <c r="A627" s="1"/>
      <c r="B627" s="1"/>
      <c r="C627" s="1"/>
      <c r="D627" s="1"/>
      <c r="E627" s="1"/>
    </row>
    <row r="628" spans="1:5" ht="18.75" x14ac:dyDescent="0.3">
      <c r="A628" s="1"/>
      <c r="B628" s="1"/>
      <c r="C628" s="1"/>
      <c r="D628" s="1"/>
      <c r="E628" s="1"/>
    </row>
    <row r="629" spans="1:5" ht="18.75" x14ac:dyDescent="0.3">
      <c r="A629" s="1"/>
      <c r="B629" s="1"/>
      <c r="C629" s="1"/>
      <c r="D629" s="1"/>
      <c r="E629" s="1"/>
    </row>
    <row r="630" spans="1:5" ht="18.75" x14ac:dyDescent="0.3">
      <c r="A630" s="1"/>
      <c r="B630" s="1"/>
      <c r="C630" s="1"/>
      <c r="D630" s="1"/>
      <c r="E630" s="1"/>
    </row>
    <row r="631" spans="1:5" ht="18.75" x14ac:dyDescent="0.3">
      <c r="A631" s="1"/>
      <c r="B631" s="1"/>
      <c r="C631" s="1"/>
      <c r="D631" s="1"/>
      <c r="E631" s="1"/>
    </row>
    <row r="632" spans="1:5" ht="18.75" x14ac:dyDescent="0.3">
      <c r="A632" s="1"/>
      <c r="B632" s="1"/>
      <c r="C632" s="1"/>
      <c r="D632" s="1"/>
      <c r="E632" s="1"/>
    </row>
    <row r="633" spans="1:5" ht="18.75" x14ac:dyDescent="0.3">
      <c r="A633" s="1"/>
      <c r="B633" s="1"/>
      <c r="C633" s="1"/>
      <c r="D633" s="1"/>
      <c r="E633" s="1"/>
    </row>
    <row r="634" spans="1:5" ht="18.75" x14ac:dyDescent="0.3">
      <c r="A634" s="1"/>
      <c r="B634" s="1"/>
      <c r="C634" s="1"/>
      <c r="D634" s="1"/>
      <c r="E634" s="1"/>
    </row>
    <row r="635" spans="1:5" ht="18.75" x14ac:dyDescent="0.3">
      <c r="A635" s="1"/>
      <c r="B635" s="1"/>
      <c r="C635" s="1"/>
      <c r="D635" s="1"/>
      <c r="E635" s="1"/>
    </row>
    <row r="636" spans="1:5" ht="18.75" x14ac:dyDescent="0.3">
      <c r="A636" s="1"/>
      <c r="B636" s="1"/>
      <c r="C636" s="1"/>
      <c r="D636" s="1"/>
      <c r="E636" s="1"/>
    </row>
    <row r="637" spans="1:5" ht="18.75" x14ac:dyDescent="0.3">
      <c r="A637" s="1"/>
      <c r="B637" s="1"/>
      <c r="C637" s="1"/>
      <c r="D637" s="1"/>
      <c r="E637" s="1"/>
    </row>
    <row r="638" spans="1:5" ht="18.75" x14ac:dyDescent="0.3">
      <c r="A638" s="1"/>
      <c r="B638" s="1"/>
      <c r="C638" s="1"/>
      <c r="D638" s="1"/>
      <c r="E638" s="1"/>
    </row>
    <row r="639" spans="1:5" ht="18.75" x14ac:dyDescent="0.3">
      <c r="A639" s="1"/>
      <c r="B639" s="1"/>
      <c r="C639" s="1"/>
      <c r="D639" s="1"/>
      <c r="E639" s="1"/>
    </row>
    <row r="640" spans="1:5" ht="18.75" x14ac:dyDescent="0.3">
      <c r="A640" s="1"/>
      <c r="B640" s="1"/>
      <c r="C640" s="1"/>
      <c r="D640" s="1"/>
      <c r="E640" s="1"/>
    </row>
    <row r="641" spans="1:5" ht="18.75" x14ac:dyDescent="0.3">
      <c r="A641" s="1"/>
      <c r="B641" s="1"/>
      <c r="C641" s="1"/>
      <c r="D641" s="1"/>
      <c r="E641" s="1"/>
    </row>
    <row r="642" spans="1:5" ht="18.75" x14ac:dyDescent="0.3">
      <c r="A642" s="1"/>
      <c r="B642" s="1"/>
      <c r="C642" s="1"/>
      <c r="D642" s="1"/>
      <c r="E642" s="1"/>
    </row>
    <row r="643" spans="1:5" ht="18.75" x14ac:dyDescent="0.3">
      <c r="A643" s="1"/>
      <c r="B643" s="1"/>
      <c r="C643" s="1"/>
      <c r="D643" s="1"/>
      <c r="E643" s="1"/>
    </row>
    <row r="644" spans="1:5" ht="18.75" x14ac:dyDescent="0.3">
      <c r="A644" s="1"/>
      <c r="B644" s="1"/>
      <c r="C644" s="1"/>
      <c r="D644" s="1"/>
      <c r="E644" s="1"/>
    </row>
    <row r="645" spans="1:5" ht="18.75" x14ac:dyDescent="0.3">
      <c r="A645" s="1"/>
      <c r="B645" s="1"/>
      <c r="C645" s="1"/>
      <c r="D645" s="1"/>
      <c r="E645" s="1"/>
    </row>
    <row r="646" spans="1:5" ht="18.75" x14ac:dyDescent="0.3">
      <c r="A646" s="1"/>
      <c r="B646" s="1"/>
      <c r="C646" s="1"/>
      <c r="D646" s="1"/>
      <c r="E646" s="1"/>
    </row>
    <row r="647" spans="1:5" ht="18.75" x14ac:dyDescent="0.3">
      <c r="A647" s="1"/>
      <c r="B647" s="1"/>
      <c r="C647" s="1"/>
      <c r="D647" s="1"/>
      <c r="E647" s="1"/>
    </row>
    <row r="648" spans="1:5" ht="18.75" x14ac:dyDescent="0.3">
      <c r="A648" s="1"/>
      <c r="B648" s="1"/>
      <c r="C648" s="1"/>
      <c r="D648" s="1"/>
      <c r="E648" s="1"/>
    </row>
    <row r="649" spans="1:5" ht="18.75" x14ac:dyDescent="0.3">
      <c r="A649" s="1"/>
      <c r="B649" s="1"/>
      <c r="C649" s="1"/>
      <c r="D649" s="1"/>
      <c r="E649" s="1"/>
    </row>
    <row r="650" spans="1:5" ht="18.75" x14ac:dyDescent="0.3">
      <c r="A650" s="1"/>
      <c r="B650" s="1"/>
      <c r="C650" s="1"/>
      <c r="D650" s="1"/>
      <c r="E650" s="1"/>
    </row>
    <row r="651" spans="1:5" ht="18.75" x14ac:dyDescent="0.3">
      <c r="A651" s="1"/>
      <c r="B651" s="1"/>
      <c r="C651" s="1"/>
      <c r="D651" s="1"/>
      <c r="E651" s="1"/>
    </row>
    <row r="652" spans="1:5" ht="18.75" x14ac:dyDescent="0.3">
      <c r="A652" s="1"/>
      <c r="B652" s="1"/>
      <c r="C652" s="1"/>
      <c r="D652" s="1"/>
      <c r="E652" s="1"/>
    </row>
    <row r="653" spans="1:5" ht="18.75" x14ac:dyDescent="0.3">
      <c r="A653" s="1"/>
      <c r="B653" s="1"/>
      <c r="C653" s="1"/>
      <c r="D653" s="1"/>
      <c r="E653" s="1"/>
    </row>
    <row r="654" spans="1:5" ht="18.75" x14ac:dyDescent="0.3">
      <c r="A654" s="1"/>
      <c r="B654" s="1"/>
      <c r="C654" s="1"/>
      <c r="D654" s="1"/>
      <c r="E654" s="1"/>
    </row>
    <row r="655" spans="1:5" ht="18.75" x14ac:dyDescent="0.3">
      <c r="A655" s="1"/>
      <c r="B655" s="1"/>
      <c r="C655" s="1"/>
      <c r="D655" s="1"/>
      <c r="E655" s="1"/>
    </row>
    <row r="656" spans="1:5" ht="18.75" x14ac:dyDescent="0.3">
      <c r="A656" s="1"/>
      <c r="B656" s="1"/>
      <c r="C656" s="1"/>
      <c r="D656" s="1"/>
      <c r="E656" s="1"/>
    </row>
    <row r="657" spans="1:5" ht="18.75" x14ac:dyDescent="0.3">
      <c r="A657" s="1"/>
      <c r="B657" s="1"/>
      <c r="C657" s="1"/>
      <c r="D657" s="1"/>
      <c r="E657" s="1"/>
    </row>
    <row r="658" spans="1:5" ht="18.75" x14ac:dyDescent="0.3">
      <c r="A658" s="1"/>
      <c r="B658" s="1"/>
      <c r="C658" s="1"/>
      <c r="D658" s="1"/>
      <c r="E658" s="1"/>
    </row>
    <row r="659" spans="1:5" ht="18.75" x14ac:dyDescent="0.3">
      <c r="A659" s="1"/>
      <c r="B659" s="1"/>
      <c r="C659" s="1"/>
      <c r="D659" s="1"/>
      <c r="E659" s="1"/>
    </row>
    <row r="660" spans="1:5" ht="18.75" x14ac:dyDescent="0.3">
      <c r="A660" s="1"/>
      <c r="B660" s="1"/>
      <c r="C660" s="1"/>
      <c r="D660" s="1"/>
      <c r="E660" s="1"/>
    </row>
    <row r="661" spans="1:5" ht="18.75" x14ac:dyDescent="0.3">
      <c r="A661" s="1"/>
      <c r="B661" s="1"/>
      <c r="C661" s="1"/>
      <c r="D661" s="1"/>
      <c r="E661" s="1"/>
    </row>
    <row r="662" spans="1:5" ht="18.75" x14ac:dyDescent="0.3">
      <c r="A662" s="1"/>
      <c r="B662" s="1"/>
      <c r="C662" s="1"/>
      <c r="D662" s="1"/>
      <c r="E662" s="1"/>
    </row>
    <row r="663" spans="1:5" ht="18.75" x14ac:dyDescent="0.3">
      <c r="A663" s="1"/>
      <c r="B663" s="1"/>
      <c r="C663" s="1"/>
      <c r="D663" s="1"/>
      <c r="E663" s="1"/>
    </row>
    <row r="664" spans="1:5" ht="18.75" x14ac:dyDescent="0.3">
      <c r="A664" s="1"/>
      <c r="B664" s="1"/>
      <c r="C664" s="1"/>
      <c r="D664" s="1"/>
      <c r="E664" s="1"/>
    </row>
    <row r="665" spans="1:5" ht="18.75" x14ac:dyDescent="0.3">
      <c r="A665" s="1"/>
      <c r="B665" s="1"/>
      <c r="C665" s="1"/>
      <c r="D665" s="1"/>
      <c r="E665" s="1"/>
    </row>
    <row r="666" spans="1:5" ht="18.75" x14ac:dyDescent="0.3">
      <c r="A666" s="1"/>
      <c r="B666" s="1"/>
      <c r="C666" s="1"/>
      <c r="D666" s="1"/>
      <c r="E666" s="1"/>
    </row>
    <row r="667" spans="1:5" ht="18.75" x14ac:dyDescent="0.3">
      <c r="A667" s="1"/>
      <c r="B667" s="1"/>
      <c r="C667" s="1"/>
      <c r="D667" s="1"/>
      <c r="E667" s="1"/>
    </row>
    <row r="668" spans="1:5" ht="18.75" x14ac:dyDescent="0.3">
      <c r="A668" s="1"/>
      <c r="B668" s="1"/>
      <c r="C668" s="1"/>
      <c r="D668" s="1"/>
      <c r="E668" s="1"/>
    </row>
    <row r="669" spans="1:5" ht="18.75" x14ac:dyDescent="0.3">
      <c r="A669" s="1"/>
      <c r="B669" s="1"/>
      <c r="C669" s="1"/>
      <c r="D669" s="1"/>
      <c r="E669" s="1"/>
    </row>
    <row r="670" spans="1:5" ht="18.75" x14ac:dyDescent="0.3">
      <c r="A670" s="1"/>
      <c r="B670" s="1"/>
      <c r="C670" s="1"/>
      <c r="D670" s="1"/>
      <c r="E670" s="1"/>
    </row>
    <row r="671" spans="1:5" ht="18.75" x14ac:dyDescent="0.3">
      <c r="A671" s="1"/>
      <c r="B671" s="1"/>
      <c r="C671" s="1"/>
      <c r="D671" s="1"/>
      <c r="E671" s="1"/>
    </row>
    <row r="672" spans="1:5" ht="18.75" x14ac:dyDescent="0.3">
      <c r="A672" s="1"/>
      <c r="B672" s="1"/>
      <c r="C672" s="1"/>
      <c r="D672" s="1"/>
      <c r="E672" s="1"/>
    </row>
    <row r="673" spans="1:5" ht="18.75" x14ac:dyDescent="0.3">
      <c r="A673" s="1"/>
      <c r="B673" s="1"/>
      <c r="C673" s="1"/>
      <c r="D673" s="1"/>
      <c r="E673" s="1"/>
    </row>
    <row r="674" spans="1:5" ht="18.75" x14ac:dyDescent="0.3">
      <c r="A674" s="1"/>
      <c r="B674" s="1"/>
      <c r="C674" s="1"/>
      <c r="D674" s="1"/>
      <c r="E674" s="1"/>
    </row>
    <row r="675" spans="1:5" ht="18.75" x14ac:dyDescent="0.3">
      <c r="A675" s="1"/>
      <c r="B675" s="1"/>
      <c r="C675" s="1"/>
      <c r="D675" s="1"/>
      <c r="E675" s="1"/>
    </row>
    <row r="676" spans="1:5" ht="18.75" x14ac:dyDescent="0.3">
      <c r="A676" s="1"/>
      <c r="B676" s="1"/>
      <c r="C676" s="1"/>
      <c r="D676" s="1"/>
      <c r="E676" s="1"/>
    </row>
    <row r="677" spans="1:5" ht="18.75" x14ac:dyDescent="0.3">
      <c r="A677" s="1"/>
      <c r="B677" s="1"/>
      <c r="C677" s="1"/>
      <c r="D677" s="1"/>
      <c r="E677" s="1"/>
    </row>
    <row r="678" spans="1:5" ht="18.75" x14ac:dyDescent="0.3">
      <c r="A678" s="1"/>
      <c r="B678" s="1"/>
      <c r="C678" s="1"/>
      <c r="D678" s="1"/>
      <c r="E678" s="1"/>
    </row>
    <row r="679" spans="1:5" ht="18.75" x14ac:dyDescent="0.3">
      <c r="A679" s="1"/>
      <c r="B679" s="1"/>
      <c r="C679" s="1"/>
      <c r="D679" s="1"/>
      <c r="E679" s="1"/>
    </row>
    <row r="680" spans="1:5" ht="18.75" x14ac:dyDescent="0.3">
      <c r="A680" s="1"/>
      <c r="B680" s="1"/>
      <c r="C680" s="1"/>
      <c r="D680" s="1"/>
      <c r="E680" s="1"/>
    </row>
    <row r="681" spans="1:5" ht="18.75" x14ac:dyDescent="0.3">
      <c r="A681" s="1"/>
      <c r="B681" s="1"/>
      <c r="C681" s="1"/>
      <c r="D681" s="1"/>
      <c r="E681" s="1"/>
    </row>
    <row r="682" spans="1:5" ht="18.75" x14ac:dyDescent="0.3">
      <c r="A682" s="1"/>
      <c r="B682" s="1"/>
      <c r="C682" s="1"/>
      <c r="D682" s="1"/>
      <c r="E682" s="1"/>
    </row>
    <row r="683" spans="1:5" ht="18.75" x14ac:dyDescent="0.3">
      <c r="A683" s="1"/>
      <c r="B683" s="1"/>
      <c r="C683" s="1"/>
      <c r="D683" s="1"/>
      <c r="E683" s="1"/>
    </row>
    <row r="684" spans="1:5" ht="18.75" x14ac:dyDescent="0.3">
      <c r="A684" s="1"/>
      <c r="B684" s="1"/>
      <c r="C684" s="1"/>
      <c r="D684" s="1"/>
      <c r="E684" s="1"/>
    </row>
    <row r="685" spans="1:5" ht="18.75" x14ac:dyDescent="0.3">
      <c r="A685" s="1"/>
      <c r="B685" s="1"/>
      <c r="C685" s="1"/>
      <c r="D685" s="1"/>
      <c r="E685" s="1"/>
    </row>
    <row r="686" spans="1:5" ht="18.75" x14ac:dyDescent="0.3">
      <c r="A686" s="1"/>
      <c r="B686" s="1"/>
      <c r="C686" s="1"/>
      <c r="D686" s="1"/>
      <c r="E686" s="1"/>
    </row>
    <row r="687" spans="1:5" ht="18.75" x14ac:dyDescent="0.3">
      <c r="A687" s="1"/>
      <c r="B687" s="1"/>
      <c r="C687" s="1"/>
      <c r="D687" s="1"/>
      <c r="E687" s="1"/>
    </row>
    <row r="688" spans="1:5" ht="18.75" x14ac:dyDescent="0.3">
      <c r="A688" s="1"/>
      <c r="B688" s="1"/>
      <c r="C688" s="1"/>
      <c r="D688" s="1"/>
      <c r="E688" s="1"/>
    </row>
    <row r="689" spans="1:5" ht="18.75" x14ac:dyDescent="0.3">
      <c r="A689" s="1"/>
      <c r="B689" s="1"/>
      <c r="C689" s="1"/>
      <c r="D689" s="1"/>
      <c r="E689" s="1"/>
    </row>
    <row r="690" spans="1:5" ht="18.75" x14ac:dyDescent="0.3">
      <c r="A690" s="1"/>
      <c r="B690" s="1"/>
      <c r="C690" s="1"/>
      <c r="D690" s="1"/>
      <c r="E690" s="1"/>
    </row>
    <row r="691" spans="1:5" ht="18.75" x14ac:dyDescent="0.3">
      <c r="A691" s="1"/>
      <c r="B691" s="1"/>
      <c r="C691" s="1"/>
      <c r="D691" s="1"/>
      <c r="E691" s="1"/>
    </row>
    <row r="692" spans="1:5" ht="18.75" x14ac:dyDescent="0.3">
      <c r="A692" s="1"/>
      <c r="B692" s="1"/>
      <c r="C692" s="1"/>
      <c r="D692" s="1"/>
      <c r="E692" s="1"/>
    </row>
    <row r="693" spans="1:5" ht="18.75" x14ac:dyDescent="0.3">
      <c r="A693" s="1"/>
      <c r="B693" s="1"/>
      <c r="C693" s="1"/>
      <c r="D693" s="1"/>
      <c r="E693" s="1"/>
    </row>
    <row r="694" spans="1:5" ht="18.75" x14ac:dyDescent="0.3">
      <c r="A694" s="1"/>
      <c r="B694" s="1"/>
      <c r="C694" s="1"/>
      <c r="D694" s="1"/>
      <c r="E694" s="1"/>
    </row>
    <row r="695" spans="1:5" ht="18.75" x14ac:dyDescent="0.3">
      <c r="A695" s="1"/>
      <c r="B695" s="1"/>
      <c r="C695" s="1"/>
      <c r="D695" s="1"/>
      <c r="E695" s="1"/>
    </row>
    <row r="696" spans="1:5" ht="18.75" x14ac:dyDescent="0.3">
      <c r="A696" s="1"/>
      <c r="B696" s="1"/>
      <c r="C696" s="1"/>
      <c r="D696" s="1"/>
      <c r="E696" s="1"/>
    </row>
    <row r="697" spans="1:5" ht="18.75" x14ac:dyDescent="0.3">
      <c r="A697" s="1"/>
      <c r="B697" s="1"/>
      <c r="C697" s="1"/>
      <c r="D697" s="1"/>
      <c r="E697" s="1"/>
    </row>
    <row r="698" spans="1:5" ht="18.75" x14ac:dyDescent="0.3">
      <c r="A698" s="1"/>
      <c r="B698" s="1"/>
      <c r="C698" s="1"/>
      <c r="D698" s="1"/>
      <c r="E698" s="1"/>
    </row>
    <row r="699" spans="1:5" ht="18.75" x14ac:dyDescent="0.3">
      <c r="A699" s="1"/>
      <c r="B699" s="1"/>
      <c r="C699" s="1"/>
      <c r="D699" s="1"/>
      <c r="E699" s="1"/>
    </row>
    <row r="700" spans="1:5" ht="18.75" x14ac:dyDescent="0.3">
      <c r="A700" s="1"/>
      <c r="B700" s="1"/>
      <c r="C700" s="1"/>
      <c r="D700" s="1"/>
      <c r="E700" s="1"/>
    </row>
    <row r="701" spans="1:5" ht="18.75" x14ac:dyDescent="0.3">
      <c r="A701" s="1"/>
      <c r="B701" s="1"/>
      <c r="C701" s="1"/>
      <c r="D701" s="1"/>
      <c r="E701" s="1"/>
    </row>
    <row r="702" spans="1:5" ht="18.75" x14ac:dyDescent="0.3">
      <c r="A702" s="1"/>
      <c r="B702" s="1"/>
      <c r="C702" s="1"/>
      <c r="D702" s="1"/>
      <c r="E702" s="1"/>
    </row>
    <row r="703" spans="1:5" ht="18.75" x14ac:dyDescent="0.3">
      <c r="A703" s="1"/>
      <c r="B703" s="1"/>
      <c r="C703" s="1"/>
      <c r="D703" s="1"/>
      <c r="E703" s="1"/>
    </row>
    <row r="704" spans="1:5" ht="18.75" x14ac:dyDescent="0.3">
      <c r="A704" s="1"/>
      <c r="B704" s="1"/>
      <c r="C704" s="1"/>
      <c r="D704" s="1"/>
      <c r="E704" s="1"/>
    </row>
    <row r="705" spans="1:5" ht="18.75" x14ac:dyDescent="0.3">
      <c r="A705" s="1"/>
      <c r="B705" s="1"/>
      <c r="C705" s="1"/>
      <c r="D705" s="1"/>
      <c r="E705" s="1"/>
    </row>
    <row r="706" spans="1:5" ht="18.75" x14ac:dyDescent="0.3">
      <c r="A706" s="1"/>
      <c r="B706" s="1"/>
      <c r="C706" s="1"/>
      <c r="D706" s="1"/>
      <c r="E706" s="1"/>
    </row>
    <row r="707" spans="1:5" ht="18.75" x14ac:dyDescent="0.3">
      <c r="A707" s="1"/>
      <c r="B707" s="1"/>
      <c r="C707" s="1"/>
      <c r="D707" s="1"/>
      <c r="E707" s="1"/>
    </row>
    <row r="708" spans="1:5" ht="18.75" x14ac:dyDescent="0.3">
      <c r="A708" s="1"/>
      <c r="B708" s="1"/>
      <c r="C708" s="1"/>
      <c r="D708" s="1"/>
      <c r="E708" s="1"/>
    </row>
    <row r="709" spans="1:5" ht="18.75" x14ac:dyDescent="0.3">
      <c r="A709" s="1"/>
      <c r="B709" s="1"/>
      <c r="C709" s="1"/>
      <c r="D709" s="1"/>
      <c r="E709" s="1"/>
    </row>
    <row r="710" spans="1:5" ht="18.75" x14ac:dyDescent="0.3">
      <c r="A710" s="1"/>
      <c r="B710" s="1"/>
      <c r="C710" s="1"/>
      <c r="D710" s="1"/>
      <c r="E710" s="1"/>
    </row>
    <row r="711" spans="1:5" ht="18.75" x14ac:dyDescent="0.3">
      <c r="A711" s="1"/>
      <c r="B711" s="1"/>
      <c r="C711" s="1"/>
      <c r="D711" s="1"/>
      <c r="E711" s="1"/>
    </row>
    <row r="712" spans="1:5" ht="18.75" x14ac:dyDescent="0.3">
      <c r="A712" s="1"/>
      <c r="B712" s="1"/>
      <c r="C712" s="1"/>
      <c r="D712" s="1"/>
      <c r="E712" s="1"/>
    </row>
    <row r="713" spans="1:5" ht="18.75" x14ac:dyDescent="0.3">
      <c r="A713" s="1"/>
      <c r="B713" s="1"/>
      <c r="C713" s="1"/>
      <c r="D713" s="1"/>
      <c r="E713" s="1"/>
    </row>
    <row r="714" spans="1:5" ht="18.75" x14ac:dyDescent="0.3">
      <c r="A714" s="1"/>
      <c r="B714" s="1"/>
      <c r="C714" s="1"/>
      <c r="D714" s="1"/>
      <c r="E714" s="1"/>
    </row>
    <row r="715" spans="1:5" ht="18.75" x14ac:dyDescent="0.3">
      <c r="A715" s="1"/>
      <c r="B715" s="1"/>
      <c r="C715" s="1"/>
      <c r="D715" s="1"/>
      <c r="E715" s="1"/>
    </row>
    <row r="716" spans="1:5" ht="18.75" x14ac:dyDescent="0.3">
      <c r="A716" s="1"/>
      <c r="B716" s="1"/>
      <c r="C716" s="1"/>
      <c r="D716" s="1"/>
      <c r="E716" s="1"/>
    </row>
    <row r="717" spans="1:5" ht="18.75" x14ac:dyDescent="0.3">
      <c r="A717" s="1"/>
      <c r="B717" s="1"/>
      <c r="C717" s="1"/>
      <c r="D717" s="1"/>
      <c r="E717" s="1"/>
    </row>
    <row r="718" spans="1:5" ht="18.75" x14ac:dyDescent="0.3">
      <c r="A718" s="1"/>
      <c r="B718" s="1"/>
      <c r="C718" s="1"/>
      <c r="D718" s="1"/>
      <c r="E718" s="1"/>
    </row>
    <row r="719" spans="1:5" ht="18.75" x14ac:dyDescent="0.3">
      <c r="A719" s="1"/>
      <c r="B719" s="1"/>
      <c r="C719" s="1"/>
      <c r="D719" s="1"/>
      <c r="E719" s="1"/>
    </row>
    <row r="720" spans="1:5" ht="18.75" x14ac:dyDescent="0.3">
      <c r="A720" s="1"/>
      <c r="B720" s="1"/>
      <c r="C720" s="1"/>
      <c r="D720" s="1"/>
      <c r="E720" s="1"/>
    </row>
    <row r="721" spans="1:5" ht="18.75" x14ac:dyDescent="0.3">
      <c r="A721" s="1"/>
      <c r="B721" s="1"/>
      <c r="C721" s="1"/>
      <c r="D721" s="1"/>
      <c r="E721" s="1"/>
    </row>
    <row r="722" spans="1:5" ht="18.75" x14ac:dyDescent="0.3">
      <c r="A722" s="1"/>
      <c r="B722" s="1"/>
      <c r="C722" s="1"/>
      <c r="D722" s="1"/>
      <c r="E722" s="1"/>
    </row>
    <row r="723" spans="1:5" ht="18.75" x14ac:dyDescent="0.3">
      <c r="A723" s="1"/>
      <c r="B723" s="1"/>
      <c r="C723" s="1"/>
      <c r="D723" s="1"/>
      <c r="E723" s="1"/>
    </row>
    <row r="724" spans="1:5" ht="18.75" x14ac:dyDescent="0.3">
      <c r="A724" s="1"/>
      <c r="B724" s="1"/>
      <c r="C724" s="1"/>
      <c r="D724" s="1"/>
      <c r="E724" s="1"/>
    </row>
    <row r="725" spans="1:5" ht="18.75" x14ac:dyDescent="0.3">
      <c r="A725" s="1"/>
      <c r="B725" s="1"/>
      <c r="C725" s="1"/>
      <c r="D725" s="1"/>
      <c r="E725" s="1"/>
    </row>
    <row r="726" spans="1:5" ht="18.75" x14ac:dyDescent="0.3">
      <c r="A726" s="1"/>
      <c r="B726" s="1"/>
      <c r="C726" s="1"/>
      <c r="D726" s="1"/>
      <c r="E726" s="1"/>
    </row>
    <row r="727" spans="1:5" ht="18.75" x14ac:dyDescent="0.3">
      <c r="A727" s="1"/>
      <c r="B727" s="1"/>
      <c r="C727" s="1"/>
      <c r="D727" s="1"/>
      <c r="E727" s="1"/>
    </row>
    <row r="728" spans="1:5" ht="18.75" x14ac:dyDescent="0.3">
      <c r="A728" s="1"/>
      <c r="B728" s="1"/>
      <c r="C728" s="1"/>
      <c r="D728" s="1"/>
      <c r="E728" s="1"/>
    </row>
    <row r="729" spans="1:5" ht="18.75" x14ac:dyDescent="0.3">
      <c r="A729" s="1"/>
      <c r="B729" s="1"/>
      <c r="C729" s="1"/>
      <c r="D729" s="1"/>
      <c r="E729" s="1"/>
    </row>
    <row r="730" spans="1:5" ht="18.75" x14ac:dyDescent="0.3">
      <c r="A730" s="1"/>
      <c r="B730" s="1"/>
      <c r="C730" s="1"/>
      <c r="D730" s="1"/>
      <c r="E730" s="1"/>
    </row>
    <row r="731" spans="1:5" ht="18.75" x14ac:dyDescent="0.3">
      <c r="A731" s="1"/>
      <c r="B731" s="1"/>
      <c r="C731" s="1"/>
      <c r="D731" s="1"/>
      <c r="E731" s="1"/>
    </row>
    <row r="732" spans="1:5" ht="18.75" x14ac:dyDescent="0.3">
      <c r="A732" s="1"/>
      <c r="B732" s="1"/>
      <c r="C732" s="1"/>
      <c r="D732" s="1"/>
      <c r="E732" s="1"/>
    </row>
    <row r="733" spans="1:5" ht="18.75" x14ac:dyDescent="0.3">
      <c r="A733" s="1"/>
      <c r="B733" s="1"/>
      <c r="C733" s="1"/>
      <c r="D733" s="1"/>
      <c r="E733" s="1"/>
    </row>
    <row r="734" spans="1:5" ht="18.75" x14ac:dyDescent="0.3">
      <c r="A734" s="1"/>
      <c r="B734" s="1"/>
      <c r="C734" s="1"/>
      <c r="D734" s="1"/>
      <c r="E734" s="1"/>
    </row>
    <row r="735" spans="1:5" ht="18.75" x14ac:dyDescent="0.3">
      <c r="A735" s="1"/>
      <c r="B735" s="1"/>
      <c r="C735" s="1"/>
      <c r="D735" s="1"/>
      <c r="E735" s="1"/>
    </row>
    <row r="736" spans="1:5" ht="18.75" x14ac:dyDescent="0.3">
      <c r="A736" s="1"/>
      <c r="B736" s="1"/>
      <c r="C736" s="1"/>
      <c r="D736" s="1"/>
      <c r="E736" s="1"/>
    </row>
    <row r="737" spans="1:5" ht="18.75" x14ac:dyDescent="0.3">
      <c r="A737" s="1"/>
      <c r="B737" s="1"/>
      <c r="C737" s="1"/>
      <c r="D737" s="1"/>
      <c r="E737" s="1"/>
    </row>
    <row r="738" spans="1:5" ht="18.75" x14ac:dyDescent="0.3">
      <c r="A738" s="1"/>
      <c r="B738" s="1"/>
      <c r="C738" s="1"/>
      <c r="D738" s="1"/>
      <c r="E738" s="1"/>
    </row>
    <row r="739" spans="1:5" ht="18.75" x14ac:dyDescent="0.3">
      <c r="A739" s="1"/>
      <c r="B739" s="1"/>
      <c r="C739" s="1"/>
      <c r="D739" s="1"/>
      <c r="E739" s="1"/>
    </row>
    <row r="740" spans="1:5" ht="18.75" x14ac:dyDescent="0.3">
      <c r="A740" s="1"/>
      <c r="B740" s="1"/>
      <c r="C740" s="1"/>
      <c r="D740" s="1"/>
      <c r="E740" s="1"/>
    </row>
    <row r="741" spans="1:5" ht="18.75" x14ac:dyDescent="0.3">
      <c r="A741" s="1"/>
      <c r="B741" s="1"/>
      <c r="C741" s="1"/>
      <c r="D741" s="1"/>
      <c r="E741" s="1"/>
    </row>
    <row r="742" spans="1:5" ht="18.75" x14ac:dyDescent="0.3">
      <c r="A742" s="1"/>
      <c r="B742" s="1"/>
      <c r="C742" s="1"/>
      <c r="D742" s="1"/>
      <c r="E742" s="1"/>
    </row>
    <row r="743" spans="1:5" ht="18.75" x14ac:dyDescent="0.3">
      <c r="A743" s="1"/>
      <c r="B743" s="1"/>
      <c r="C743" s="1"/>
      <c r="D743" s="1"/>
      <c r="E743" s="1"/>
    </row>
    <row r="744" spans="1:5" ht="18.75" x14ac:dyDescent="0.3">
      <c r="A744" s="1"/>
      <c r="B744" s="1"/>
      <c r="C744" s="1"/>
      <c r="D744" s="1"/>
      <c r="E744" s="1"/>
    </row>
    <row r="745" spans="1:5" ht="18.75" x14ac:dyDescent="0.3">
      <c r="A745" s="1"/>
      <c r="B745" s="1"/>
      <c r="C745" s="1"/>
      <c r="D745" s="1"/>
      <c r="E745" s="1"/>
    </row>
    <row r="746" spans="1:5" ht="18.75" x14ac:dyDescent="0.3">
      <c r="A746" s="1"/>
      <c r="B746" s="1"/>
      <c r="C746" s="1"/>
      <c r="D746" s="1"/>
      <c r="E746" s="1"/>
    </row>
    <row r="747" spans="1:5" ht="18.75" x14ac:dyDescent="0.3">
      <c r="A747" s="1"/>
      <c r="B747" s="1"/>
      <c r="C747" s="1"/>
      <c r="D747" s="1"/>
      <c r="E747" s="1"/>
    </row>
    <row r="748" spans="1:5" ht="18.75" x14ac:dyDescent="0.3">
      <c r="A748" s="1"/>
      <c r="B748" s="1"/>
      <c r="C748" s="1"/>
      <c r="D748" s="1"/>
      <c r="E748" s="1"/>
    </row>
    <row r="749" spans="1:5" ht="18.75" x14ac:dyDescent="0.3">
      <c r="A749" s="1"/>
      <c r="B749" s="1"/>
      <c r="C749" s="1"/>
      <c r="D749" s="1"/>
      <c r="E749" s="1"/>
    </row>
    <row r="750" spans="1:5" ht="18.75" x14ac:dyDescent="0.3">
      <c r="A750" s="1"/>
      <c r="B750" s="1"/>
      <c r="C750" s="1"/>
      <c r="D750" s="1"/>
      <c r="E750" s="1"/>
    </row>
    <row r="751" spans="1:5" ht="18.75" x14ac:dyDescent="0.3">
      <c r="A751" s="1"/>
      <c r="B751" s="1"/>
      <c r="C751" s="1"/>
      <c r="D751" s="1"/>
      <c r="E751" s="1"/>
    </row>
    <row r="752" spans="1:5" ht="18.75" x14ac:dyDescent="0.3">
      <c r="A752" s="1"/>
      <c r="B752" s="1"/>
      <c r="C752" s="1"/>
      <c r="D752" s="1"/>
      <c r="E752" s="1"/>
    </row>
    <row r="753" spans="1:5" ht="18.75" x14ac:dyDescent="0.3">
      <c r="A753" s="1"/>
      <c r="B753" s="1"/>
      <c r="C753" s="1"/>
      <c r="D753" s="1"/>
      <c r="E753" s="1"/>
    </row>
    <row r="754" spans="1:5" ht="18.75" x14ac:dyDescent="0.3">
      <c r="A754" s="1"/>
      <c r="B754" s="1"/>
      <c r="C754" s="1"/>
      <c r="D754" s="1"/>
      <c r="E754" s="1"/>
    </row>
    <row r="755" spans="1:5" ht="18.75" x14ac:dyDescent="0.3">
      <c r="A755" s="1"/>
      <c r="B755" s="1"/>
      <c r="C755" s="1"/>
      <c r="D755" s="1"/>
      <c r="E755" s="1"/>
    </row>
    <row r="756" spans="1:5" ht="18.75" x14ac:dyDescent="0.3">
      <c r="A756" s="1"/>
      <c r="B756" s="1"/>
      <c r="C756" s="1"/>
      <c r="D756" s="1"/>
      <c r="E756" s="1"/>
    </row>
    <row r="757" spans="1:5" ht="18.75" x14ac:dyDescent="0.3">
      <c r="A757" s="1"/>
      <c r="B757" s="1"/>
      <c r="C757" s="1"/>
      <c r="D757" s="1"/>
      <c r="E757" s="1"/>
    </row>
    <row r="758" spans="1:5" ht="18.75" x14ac:dyDescent="0.3">
      <c r="A758" s="1"/>
      <c r="B758" s="1"/>
      <c r="C758" s="1"/>
      <c r="D758" s="1"/>
      <c r="E758" s="1"/>
    </row>
    <row r="759" spans="1:5" ht="18.75" x14ac:dyDescent="0.3">
      <c r="A759" s="1"/>
      <c r="B759" s="1"/>
      <c r="C759" s="1"/>
      <c r="D759" s="1"/>
      <c r="E759" s="1"/>
    </row>
    <row r="760" spans="1:5" ht="18.75" x14ac:dyDescent="0.3">
      <c r="A760" s="1"/>
      <c r="B760" s="1"/>
      <c r="C760" s="1"/>
      <c r="D760" s="1"/>
      <c r="E760" s="1"/>
    </row>
    <row r="761" spans="1:5" ht="18.75" x14ac:dyDescent="0.3">
      <c r="A761" s="1"/>
      <c r="B761" s="1"/>
      <c r="C761" s="1"/>
      <c r="D761" s="1"/>
      <c r="E761" s="1"/>
    </row>
    <row r="762" spans="1:5" ht="18.75" x14ac:dyDescent="0.3">
      <c r="A762" s="1"/>
      <c r="B762" s="1"/>
      <c r="C762" s="1"/>
      <c r="D762" s="1"/>
      <c r="E762" s="1"/>
    </row>
    <row r="763" spans="1:5" ht="18.75" x14ac:dyDescent="0.3">
      <c r="A763" s="1"/>
      <c r="B763" s="1"/>
      <c r="C763" s="1"/>
      <c r="D763" s="1"/>
      <c r="E763" s="1"/>
    </row>
    <row r="764" spans="1:5" ht="18.75" x14ac:dyDescent="0.3">
      <c r="A764" s="1"/>
      <c r="B764" s="1"/>
      <c r="C764" s="1"/>
      <c r="D764" s="1"/>
      <c r="E764" s="1"/>
    </row>
    <row r="765" spans="1:5" ht="18.75" x14ac:dyDescent="0.3">
      <c r="A765" s="1"/>
      <c r="B765" s="1"/>
      <c r="C765" s="1"/>
      <c r="D765" s="1"/>
      <c r="E765" s="1"/>
    </row>
    <row r="766" spans="1:5" ht="18.75" x14ac:dyDescent="0.3">
      <c r="A766" s="1"/>
      <c r="B766" s="1"/>
      <c r="C766" s="1"/>
      <c r="D766" s="1"/>
      <c r="E766" s="1"/>
    </row>
    <row r="767" spans="1:5" ht="18.75" x14ac:dyDescent="0.3">
      <c r="A767" s="1"/>
      <c r="B767" s="1"/>
      <c r="C767" s="1"/>
      <c r="D767" s="1"/>
      <c r="E767" s="1"/>
    </row>
    <row r="768" spans="1:5" ht="18.75" x14ac:dyDescent="0.3">
      <c r="A768" s="1"/>
      <c r="B768" s="1"/>
      <c r="C768" s="1"/>
      <c r="D768" s="1"/>
      <c r="E768" s="1"/>
    </row>
    <row r="769" spans="1:5" ht="18.75" x14ac:dyDescent="0.3">
      <c r="A769" s="1"/>
      <c r="B769" s="1"/>
      <c r="C769" s="1"/>
      <c r="D769" s="1"/>
      <c r="E769" s="1"/>
    </row>
    <row r="770" spans="1:5" ht="18.75" x14ac:dyDescent="0.3">
      <c r="A770" s="1"/>
      <c r="B770" s="1"/>
      <c r="C770" s="1"/>
      <c r="D770" s="1"/>
      <c r="E770" s="1"/>
    </row>
    <row r="771" spans="1:5" ht="18.75" x14ac:dyDescent="0.3">
      <c r="A771" s="1"/>
      <c r="B771" s="1"/>
      <c r="C771" s="1"/>
      <c r="D771" s="1"/>
      <c r="E771" s="1"/>
    </row>
    <row r="772" spans="1:5" ht="18.75" x14ac:dyDescent="0.3">
      <c r="A772" s="1"/>
      <c r="B772" s="1"/>
      <c r="C772" s="1"/>
      <c r="D772" s="1"/>
      <c r="E772" s="1"/>
    </row>
    <row r="773" spans="1:5" ht="18.75" x14ac:dyDescent="0.3">
      <c r="A773" s="1"/>
      <c r="B773" s="1"/>
      <c r="C773" s="1"/>
      <c r="D773" s="1"/>
      <c r="E773" s="1"/>
    </row>
    <row r="774" spans="1:5" ht="18.75" x14ac:dyDescent="0.3">
      <c r="A774" s="1"/>
      <c r="B774" s="1"/>
      <c r="C774" s="1"/>
      <c r="D774" s="1"/>
      <c r="E774" s="1"/>
    </row>
    <row r="775" spans="1:5" ht="18.75" x14ac:dyDescent="0.3">
      <c r="A775" s="1"/>
      <c r="B775" s="1"/>
      <c r="C775" s="1"/>
      <c r="D775" s="1"/>
      <c r="E775" s="1"/>
    </row>
    <row r="776" spans="1:5" ht="18.75" x14ac:dyDescent="0.3">
      <c r="A776" s="1"/>
      <c r="B776" s="1"/>
      <c r="C776" s="1"/>
      <c r="D776" s="1"/>
      <c r="E776" s="1"/>
    </row>
    <row r="777" spans="1:5" ht="18.75" x14ac:dyDescent="0.3">
      <c r="A777" s="1"/>
      <c r="B777" s="1"/>
      <c r="C777" s="1"/>
      <c r="D777" s="1"/>
      <c r="E777" s="1"/>
    </row>
    <row r="778" spans="1:5" ht="18.75" x14ac:dyDescent="0.3">
      <c r="A778" s="1"/>
      <c r="B778" s="1"/>
      <c r="C778" s="1"/>
      <c r="D778" s="1"/>
      <c r="E778" s="1"/>
    </row>
    <row r="779" spans="1:5" ht="18.75" x14ac:dyDescent="0.3">
      <c r="A779" s="1"/>
      <c r="B779" s="1"/>
      <c r="C779" s="1"/>
      <c r="D779" s="1"/>
      <c r="E779" s="1"/>
    </row>
    <row r="780" spans="1:5" ht="18.75" x14ac:dyDescent="0.3">
      <c r="A780" s="1"/>
      <c r="B780" s="1"/>
      <c r="C780" s="1"/>
      <c r="D780" s="1"/>
      <c r="E780" s="1"/>
    </row>
    <row r="781" spans="1:5" ht="18.75" x14ac:dyDescent="0.3">
      <c r="A781" s="1"/>
      <c r="B781" s="1"/>
      <c r="C781" s="1"/>
      <c r="D781" s="1"/>
      <c r="E781" s="1"/>
    </row>
    <row r="782" spans="1:5" ht="18.75" x14ac:dyDescent="0.3">
      <c r="A782" s="1"/>
      <c r="B782" s="1"/>
      <c r="C782" s="1"/>
      <c r="D782" s="1"/>
      <c r="E782" s="1"/>
    </row>
    <row r="783" spans="1:5" ht="18.75" x14ac:dyDescent="0.3">
      <c r="A783" s="1"/>
      <c r="B783" s="1"/>
      <c r="C783" s="1"/>
      <c r="D783" s="1"/>
      <c r="E783" s="1"/>
    </row>
    <row r="784" spans="1:5" ht="18.75" x14ac:dyDescent="0.3">
      <c r="A784" s="1"/>
      <c r="B784" s="1"/>
      <c r="C784" s="1"/>
      <c r="D784" s="1"/>
      <c r="E784" s="1"/>
    </row>
    <row r="785" spans="1:5" ht="18.75" x14ac:dyDescent="0.3">
      <c r="A785" s="1"/>
      <c r="B785" s="1"/>
      <c r="C785" s="1"/>
      <c r="D785" s="1"/>
      <c r="E785" s="1"/>
    </row>
    <row r="786" spans="1:5" ht="18.75" x14ac:dyDescent="0.3">
      <c r="A786" s="1"/>
      <c r="B786" s="1"/>
      <c r="C786" s="1"/>
      <c r="D786" s="1"/>
      <c r="E786" s="1"/>
    </row>
    <row r="787" spans="1:5" ht="18.75" x14ac:dyDescent="0.3">
      <c r="A787" s="1"/>
      <c r="B787" s="1"/>
      <c r="C787" s="1"/>
      <c r="D787" s="1"/>
      <c r="E787" s="1"/>
    </row>
    <row r="788" spans="1:5" ht="18.75" x14ac:dyDescent="0.3">
      <c r="A788" s="1"/>
      <c r="B788" s="1"/>
      <c r="C788" s="1"/>
      <c r="D788" s="1"/>
      <c r="E788" s="1"/>
    </row>
    <row r="789" spans="1:5" ht="18.75" x14ac:dyDescent="0.3">
      <c r="A789" s="1"/>
      <c r="B789" s="1"/>
      <c r="C789" s="1"/>
      <c r="D789" s="1"/>
      <c r="E789" s="1"/>
    </row>
    <row r="790" spans="1:5" ht="18.75" x14ac:dyDescent="0.3">
      <c r="A790" s="1"/>
      <c r="B790" s="1"/>
      <c r="C790" s="1"/>
      <c r="D790" s="1"/>
      <c r="E790" s="1"/>
    </row>
    <row r="791" spans="1:5" ht="18.75" x14ac:dyDescent="0.3">
      <c r="A791" s="1"/>
      <c r="B791" s="1"/>
      <c r="C791" s="1"/>
      <c r="D791" s="1"/>
      <c r="E791" s="1"/>
    </row>
    <row r="792" spans="1:5" ht="18.75" x14ac:dyDescent="0.3">
      <c r="A792" s="1"/>
      <c r="B792" s="1"/>
      <c r="C792" s="1"/>
      <c r="D792" s="1"/>
      <c r="E792" s="1"/>
    </row>
    <row r="793" spans="1:5" ht="18.75" x14ac:dyDescent="0.3">
      <c r="A793" s="1"/>
      <c r="B793" s="1"/>
      <c r="C793" s="1"/>
      <c r="D793" s="1"/>
      <c r="E793" s="1"/>
    </row>
    <row r="794" spans="1:5" ht="18.75" x14ac:dyDescent="0.3">
      <c r="A794" s="1"/>
      <c r="B794" s="1"/>
      <c r="C794" s="1"/>
      <c r="D794" s="1"/>
      <c r="E794" s="1"/>
    </row>
    <row r="795" spans="1:5" ht="18.75" x14ac:dyDescent="0.3">
      <c r="A795" s="1"/>
      <c r="B795" s="1"/>
      <c r="C795" s="1"/>
      <c r="D795" s="1"/>
      <c r="E795" s="1"/>
    </row>
    <row r="796" spans="1:5" ht="18.75" x14ac:dyDescent="0.3">
      <c r="A796" s="1"/>
      <c r="B796" s="1"/>
      <c r="C796" s="1"/>
      <c r="D796" s="1"/>
      <c r="E796" s="1"/>
    </row>
    <row r="797" spans="1:5" ht="18.75" x14ac:dyDescent="0.3">
      <c r="A797" s="1"/>
      <c r="B797" s="1"/>
      <c r="C797" s="1"/>
      <c r="D797" s="1"/>
      <c r="E797" s="1"/>
    </row>
    <row r="798" spans="1:5" ht="18.75" x14ac:dyDescent="0.3">
      <c r="A798" s="1"/>
      <c r="B798" s="1"/>
      <c r="C798" s="1"/>
      <c r="D798" s="1"/>
      <c r="E798" s="1"/>
    </row>
    <row r="799" spans="1:5" ht="18.75" x14ac:dyDescent="0.3">
      <c r="A799" s="1"/>
      <c r="B799" s="1"/>
      <c r="C799" s="1"/>
      <c r="D799" s="1"/>
      <c r="E799" s="1"/>
    </row>
    <row r="800" spans="1:5" ht="18.75" x14ac:dyDescent="0.3">
      <c r="A800" s="1"/>
      <c r="B800" s="1"/>
      <c r="C800" s="1"/>
      <c r="D800" s="1"/>
      <c r="E800" s="1"/>
    </row>
    <row r="801" spans="1:5" ht="18.75" x14ac:dyDescent="0.3">
      <c r="A801" s="1"/>
      <c r="B801" s="1"/>
      <c r="C801" s="1"/>
      <c r="D801" s="1"/>
      <c r="E801" s="1"/>
    </row>
    <row r="802" spans="1:5" ht="18.75" x14ac:dyDescent="0.3">
      <c r="A802" s="1"/>
      <c r="B802" s="1"/>
      <c r="C802" s="1"/>
      <c r="D802" s="1"/>
      <c r="E802" s="1"/>
    </row>
    <row r="803" spans="1:5" ht="18.75" x14ac:dyDescent="0.3">
      <c r="A803" s="1"/>
      <c r="B803" s="1"/>
      <c r="C803" s="1"/>
      <c r="D803" s="1"/>
      <c r="E803" s="1"/>
    </row>
    <row r="804" spans="1:5" ht="18.75" x14ac:dyDescent="0.3">
      <c r="A804" s="1"/>
      <c r="B804" s="1"/>
      <c r="C804" s="1"/>
      <c r="D804" s="1"/>
      <c r="E804" s="1"/>
    </row>
    <row r="805" spans="1:5" ht="18.75" x14ac:dyDescent="0.3">
      <c r="A805" s="1"/>
      <c r="B805" s="1"/>
      <c r="C805" s="1"/>
      <c r="D805" s="1"/>
      <c r="E805" s="1"/>
    </row>
    <row r="806" spans="1:5" ht="18.75" x14ac:dyDescent="0.3">
      <c r="A806" s="1"/>
      <c r="B806" s="1"/>
      <c r="C806" s="1"/>
      <c r="D806" s="1"/>
      <c r="E806" s="1"/>
    </row>
    <row r="807" spans="1:5" ht="18.75" x14ac:dyDescent="0.3">
      <c r="A807" s="1"/>
      <c r="B807" s="1"/>
      <c r="C807" s="1"/>
      <c r="D807" s="1"/>
      <c r="E807" s="1"/>
    </row>
    <row r="808" spans="1:5" ht="18.75" x14ac:dyDescent="0.3">
      <c r="A808" s="1"/>
      <c r="B808" s="1"/>
      <c r="C808" s="1"/>
      <c r="D808" s="1"/>
      <c r="E808" s="1"/>
    </row>
    <row r="809" spans="1:5" ht="18.75" x14ac:dyDescent="0.3">
      <c r="A809" s="1"/>
      <c r="B809" s="1"/>
      <c r="C809" s="1"/>
      <c r="D809" s="1"/>
      <c r="E809" s="1"/>
    </row>
    <row r="810" spans="1:5" ht="18.75" x14ac:dyDescent="0.3">
      <c r="A810" s="1"/>
      <c r="B810" s="1"/>
      <c r="C810" s="1"/>
      <c r="D810" s="1"/>
      <c r="E810" s="1"/>
    </row>
    <row r="811" spans="1:5" ht="18.75" x14ac:dyDescent="0.3">
      <c r="A811" s="1"/>
      <c r="B811" s="1"/>
      <c r="C811" s="1"/>
      <c r="D811" s="1"/>
      <c r="E811" s="1"/>
    </row>
    <row r="812" spans="1:5" ht="18.75" x14ac:dyDescent="0.3">
      <c r="A812" s="1"/>
      <c r="B812" s="1"/>
      <c r="C812" s="1"/>
      <c r="D812" s="1"/>
      <c r="E812" s="1"/>
    </row>
    <row r="813" spans="1:5" ht="18.75" x14ac:dyDescent="0.3">
      <c r="A813" s="1"/>
      <c r="B813" s="1"/>
      <c r="C813" s="1"/>
      <c r="D813" s="1"/>
      <c r="E813" s="1"/>
    </row>
    <row r="814" spans="1:5" ht="18.75" x14ac:dyDescent="0.3">
      <c r="A814" s="1"/>
      <c r="B814" s="1"/>
      <c r="C814" s="1"/>
      <c r="D814" s="1"/>
      <c r="E814" s="1"/>
    </row>
    <row r="815" spans="1:5" ht="18.75" x14ac:dyDescent="0.3">
      <c r="A815" s="1"/>
      <c r="B815" s="1"/>
      <c r="C815" s="1"/>
      <c r="D815" s="1"/>
      <c r="E815" s="1"/>
    </row>
    <row r="816" spans="1:5" ht="18.75" x14ac:dyDescent="0.3">
      <c r="A816" s="1"/>
      <c r="B816" s="1"/>
      <c r="C816" s="1"/>
      <c r="D816" s="1"/>
      <c r="E816" s="1"/>
    </row>
    <row r="817" spans="1:5" ht="18.75" x14ac:dyDescent="0.3">
      <c r="A817" s="1"/>
      <c r="B817" s="1"/>
      <c r="C817" s="1"/>
      <c r="D817" s="1"/>
      <c r="E817" s="1"/>
    </row>
    <row r="818" spans="1:5" ht="18.75" x14ac:dyDescent="0.3">
      <c r="A818" s="1"/>
      <c r="B818" s="1"/>
      <c r="C818" s="1"/>
      <c r="D818" s="1"/>
      <c r="E818" s="1"/>
    </row>
    <row r="819" spans="1:5" ht="18.75" x14ac:dyDescent="0.3">
      <c r="A819" s="1"/>
      <c r="B819" s="1"/>
      <c r="C819" s="1"/>
      <c r="D819" s="1"/>
      <c r="E819" s="1"/>
    </row>
    <row r="820" spans="1:5" ht="18.75" x14ac:dyDescent="0.3">
      <c r="A820" s="1"/>
      <c r="B820" s="1"/>
      <c r="C820" s="1"/>
      <c r="D820" s="1"/>
      <c r="E820" s="1"/>
    </row>
    <row r="821" spans="1:5" ht="18.75" x14ac:dyDescent="0.3">
      <c r="A821" s="1"/>
      <c r="B821" s="1"/>
      <c r="C821" s="1"/>
      <c r="D821" s="1"/>
      <c r="E821" s="1"/>
    </row>
    <row r="822" spans="1:5" ht="18.75" x14ac:dyDescent="0.3">
      <c r="A822" s="1"/>
      <c r="B822" s="1"/>
      <c r="C822" s="1"/>
      <c r="D822" s="1"/>
      <c r="E822" s="1"/>
    </row>
    <row r="823" spans="1:5" ht="18.75" x14ac:dyDescent="0.3">
      <c r="A823" s="1"/>
      <c r="B823" s="1"/>
      <c r="C823" s="1"/>
      <c r="D823" s="1"/>
      <c r="E823" s="1"/>
    </row>
    <row r="824" spans="1:5" ht="18.75" x14ac:dyDescent="0.3">
      <c r="A824" s="1"/>
      <c r="B824" s="1"/>
      <c r="C824" s="1"/>
      <c r="D824" s="1"/>
      <c r="E824" s="1"/>
    </row>
    <row r="825" spans="1:5" ht="18.75" x14ac:dyDescent="0.3">
      <c r="A825" s="1"/>
      <c r="B825" s="1"/>
      <c r="C825" s="1"/>
      <c r="D825" s="1"/>
      <c r="E825" s="1"/>
    </row>
    <row r="826" spans="1:5" ht="18.75" x14ac:dyDescent="0.3">
      <c r="A826" s="1"/>
      <c r="B826" s="1"/>
      <c r="C826" s="1"/>
      <c r="D826" s="1"/>
      <c r="E826" s="1"/>
    </row>
    <row r="827" spans="1:5" ht="18.75" x14ac:dyDescent="0.3">
      <c r="A827" s="1"/>
      <c r="B827" s="1"/>
      <c r="C827" s="1"/>
      <c r="D827" s="1"/>
      <c r="E827" s="1"/>
    </row>
    <row r="828" spans="1:5" ht="18.75" x14ac:dyDescent="0.3">
      <c r="A828" s="1"/>
      <c r="B828" s="1"/>
      <c r="C828" s="1"/>
      <c r="D828" s="1"/>
      <c r="E828" s="1"/>
    </row>
    <row r="829" spans="1:5" ht="18.75" x14ac:dyDescent="0.3">
      <c r="A829" s="1"/>
      <c r="B829" s="1"/>
      <c r="C829" s="1"/>
      <c r="D829" s="1"/>
      <c r="E829" s="1"/>
    </row>
    <row r="830" spans="1:5" ht="18.75" x14ac:dyDescent="0.3">
      <c r="A830" s="1"/>
      <c r="B830" s="1"/>
      <c r="C830" s="1"/>
      <c r="D830" s="1"/>
      <c r="E830" s="1"/>
    </row>
    <row r="831" spans="1:5" ht="18.75" x14ac:dyDescent="0.3">
      <c r="A831" s="1"/>
      <c r="B831" s="1"/>
      <c r="C831" s="1"/>
      <c r="D831" s="1"/>
      <c r="E831" s="1"/>
    </row>
    <row r="832" spans="1:5" ht="18.75" x14ac:dyDescent="0.3">
      <c r="A832" s="1"/>
      <c r="B832" s="1"/>
      <c r="C832" s="1"/>
      <c r="D832" s="1"/>
      <c r="E832" s="1"/>
    </row>
    <row r="833" spans="1:5" ht="18.75" x14ac:dyDescent="0.3">
      <c r="A833" s="1"/>
      <c r="B833" s="1"/>
      <c r="C833" s="1"/>
      <c r="D833" s="1"/>
      <c r="E833" s="1"/>
    </row>
    <row r="834" spans="1:5" ht="18.75" x14ac:dyDescent="0.3">
      <c r="A834" s="1"/>
      <c r="B834" s="1"/>
      <c r="C834" s="1"/>
      <c r="D834" s="1"/>
      <c r="E834" s="1"/>
    </row>
    <row r="835" spans="1:5" ht="18.75" x14ac:dyDescent="0.3">
      <c r="A835" s="1"/>
      <c r="B835" s="1"/>
      <c r="C835" s="1"/>
      <c r="D835" s="1"/>
      <c r="E835" s="1"/>
    </row>
    <row r="836" spans="1:5" ht="18.75" x14ac:dyDescent="0.3">
      <c r="A836" s="1"/>
      <c r="B836" s="1"/>
      <c r="C836" s="1"/>
      <c r="D836" s="1"/>
      <c r="E836" s="1"/>
    </row>
    <row r="837" spans="1:5" ht="18.75" x14ac:dyDescent="0.3">
      <c r="A837" s="1"/>
      <c r="B837" s="1"/>
      <c r="C837" s="1"/>
      <c r="D837" s="1"/>
      <c r="E837" s="1"/>
    </row>
    <row r="838" spans="1:5" ht="18.75" x14ac:dyDescent="0.3">
      <c r="A838" s="1"/>
      <c r="B838" s="1"/>
      <c r="C838" s="1"/>
      <c r="D838" s="1"/>
      <c r="E838" s="1"/>
    </row>
    <row r="839" spans="1:5" ht="18.75" x14ac:dyDescent="0.3">
      <c r="A839" s="1"/>
      <c r="B839" s="1"/>
      <c r="C839" s="1"/>
      <c r="D839" s="1"/>
      <c r="E839" s="1"/>
    </row>
    <row r="840" spans="1:5" ht="18.75" x14ac:dyDescent="0.3">
      <c r="A840" s="1"/>
      <c r="B840" s="1"/>
      <c r="C840" s="1"/>
      <c r="D840" s="1"/>
      <c r="E840" s="1"/>
    </row>
    <row r="841" spans="1:5" ht="18.75" x14ac:dyDescent="0.3">
      <c r="A841" s="1"/>
      <c r="B841" s="1"/>
      <c r="C841" s="1"/>
      <c r="D841" s="1"/>
      <c r="E841" s="1"/>
    </row>
    <row r="842" spans="1:5" ht="18.75" x14ac:dyDescent="0.3">
      <c r="A842" s="1"/>
      <c r="B842" s="1"/>
      <c r="C842" s="1"/>
      <c r="D842" s="1"/>
      <c r="E842" s="1"/>
    </row>
    <row r="843" spans="1:5" ht="18.75" x14ac:dyDescent="0.3">
      <c r="A843" s="1"/>
      <c r="B843" s="1"/>
      <c r="C843" s="1"/>
      <c r="D843" s="1"/>
      <c r="E843" s="1"/>
    </row>
    <row r="844" spans="1:5" ht="18.75" x14ac:dyDescent="0.3">
      <c r="A844" s="1"/>
      <c r="B844" s="1"/>
      <c r="C844" s="1"/>
      <c r="D844" s="1"/>
      <c r="E844" s="1"/>
    </row>
    <row r="845" spans="1:5" ht="18.75" x14ac:dyDescent="0.3">
      <c r="A845" s="1"/>
      <c r="B845" s="1"/>
      <c r="C845" s="1"/>
      <c r="D845" s="1"/>
      <c r="E845" s="1"/>
    </row>
    <row r="846" spans="1:5" ht="18.75" x14ac:dyDescent="0.3">
      <c r="A846" s="1"/>
      <c r="B846" s="1"/>
      <c r="C846" s="1"/>
      <c r="D846" s="1"/>
      <c r="E846" s="1"/>
    </row>
    <row r="847" spans="1:5" ht="18.75" x14ac:dyDescent="0.3">
      <c r="A847" s="1"/>
      <c r="B847" s="1"/>
      <c r="C847" s="1"/>
      <c r="D847" s="1"/>
      <c r="E847" s="1"/>
    </row>
    <row r="848" spans="1:5" ht="18.75" x14ac:dyDescent="0.3">
      <c r="A848" s="1"/>
      <c r="B848" s="1"/>
      <c r="C848" s="1"/>
      <c r="D848" s="1"/>
      <c r="E848" s="1"/>
    </row>
    <row r="849" spans="1:5" ht="18.75" x14ac:dyDescent="0.3">
      <c r="A849" s="1"/>
      <c r="B849" s="1"/>
      <c r="C849" s="1"/>
      <c r="D849" s="1"/>
      <c r="E849" s="1"/>
    </row>
    <row r="850" spans="1:5" ht="18.75" x14ac:dyDescent="0.3">
      <c r="A850" s="1"/>
      <c r="B850" s="1"/>
      <c r="C850" s="1"/>
      <c r="D850" s="1"/>
      <c r="E850" s="1"/>
    </row>
    <row r="851" spans="1:5" ht="18.75" x14ac:dyDescent="0.3">
      <c r="A851" s="1"/>
      <c r="B851" s="1"/>
      <c r="C851" s="1"/>
      <c r="D851" s="1"/>
      <c r="E851" s="1"/>
    </row>
    <row r="852" spans="1:5" ht="18.75" x14ac:dyDescent="0.3">
      <c r="A852" s="1"/>
      <c r="B852" s="1"/>
      <c r="C852" s="1"/>
      <c r="D852" s="1"/>
      <c r="E852" s="1"/>
    </row>
    <row r="853" spans="1:5" ht="18.75" x14ac:dyDescent="0.3">
      <c r="A853" s="1"/>
      <c r="B853" s="1"/>
      <c r="C853" s="1"/>
      <c r="D853" s="1"/>
      <c r="E853" s="1"/>
    </row>
    <row r="854" spans="1:5" ht="18.75" x14ac:dyDescent="0.3">
      <c r="A854" s="1"/>
      <c r="B854" s="1"/>
      <c r="C854" s="1"/>
      <c r="D854" s="1"/>
      <c r="E854" s="1"/>
    </row>
    <row r="855" spans="1:5" ht="18.75" x14ac:dyDescent="0.3">
      <c r="A855" s="1"/>
      <c r="B855" s="1"/>
      <c r="C855" s="1"/>
      <c r="D855" s="1"/>
      <c r="E855" s="1"/>
    </row>
    <row r="856" spans="1:5" ht="18.75" x14ac:dyDescent="0.3">
      <c r="A856" s="1"/>
      <c r="B856" s="1"/>
      <c r="C856" s="1"/>
      <c r="D856" s="1"/>
      <c r="E856" s="1"/>
    </row>
    <row r="857" spans="1:5" ht="18.75" x14ac:dyDescent="0.3">
      <c r="A857" s="1"/>
      <c r="B857" s="1"/>
      <c r="C857" s="1"/>
      <c r="D857" s="1"/>
      <c r="E857" s="1"/>
    </row>
    <row r="858" spans="1:5" ht="18.75" x14ac:dyDescent="0.3">
      <c r="A858" s="1"/>
      <c r="B858" s="1"/>
      <c r="C858" s="1"/>
      <c r="D858" s="1"/>
      <c r="E858" s="1"/>
    </row>
    <row r="859" spans="1:5" ht="18.75" x14ac:dyDescent="0.3">
      <c r="A859" s="1"/>
      <c r="B859" s="1"/>
      <c r="C859" s="1"/>
      <c r="D859" s="1"/>
      <c r="E859" s="1"/>
    </row>
    <row r="860" spans="1:5" ht="18.75" x14ac:dyDescent="0.3">
      <c r="A860" s="1"/>
      <c r="B860" s="1"/>
      <c r="C860" s="1"/>
      <c r="D860" s="1"/>
      <c r="E860" s="1"/>
    </row>
    <row r="861" spans="1:5" ht="18.75" x14ac:dyDescent="0.3">
      <c r="A861" s="1"/>
      <c r="B861" s="1"/>
      <c r="C861" s="1"/>
      <c r="D861" s="1"/>
      <c r="E861" s="1"/>
    </row>
    <row r="862" spans="1:5" ht="18.75" x14ac:dyDescent="0.3">
      <c r="A862" s="1"/>
      <c r="B862" s="1"/>
      <c r="C862" s="1"/>
      <c r="D862" s="1"/>
      <c r="E862" s="1"/>
    </row>
    <row r="863" spans="1:5" ht="18.75" x14ac:dyDescent="0.3">
      <c r="A863" s="1"/>
      <c r="B863" s="1"/>
      <c r="C863" s="1"/>
      <c r="D863" s="1"/>
      <c r="E863" s="1"/>
    </row>
    <row r="864" spans="1:5" ht="18.75" x14ac:dyDescent="0.3">
      <c r="A864" s="1"/>
      <c r="B864" s="1"/>
      <c r="C864" s="1"/>
      <c r="D864" s="1"/>
      <c r="E864" s="1"/>
    </row>
    <row r="865" spans="1:5" ht="18.75" x14ac:dyDescent="0.3">
      <c r="A865" s="1"/>
      <c r="B865" s="1"/>
      <c r="C865" s="1"/>
      <c r="D865" s="1"/>
      <c r="E865" s="1"/>
    </row>
    <row r="866" spans="1:5" ht="18.75" x14ac:dyDescent="0.3">
      <c r="A866" s="1"/>
      <c r="B866" s="1"/>
      <c r="C866" s="1"/>
      <c r="D866" s="1"/>
      <c r="E866" s="1"/>
    </row>
    <row r="867" spans="1:5" ht="18.75" x14ac:dyDescent="0.3">
      <c r="A867" s="1"/>
      <c r="B867" s="1"/>
      <c r="C867" s="1"/>
      <c r="D867" s="1"/>
      <c r="E867" s="1"/>
    </row>
    <row r="868" spans="1:5" ht="18.75" x14ac:dyDescent="0.3">
      <c r="A868" s="1"/>
      <c r="B868" s="1"/>
      <c r="C868" s="1"/>
      <c r="D868" s="1"/>
      <c r="E868" s="1"/>
    </row>
    <row r="869" spans="1:5" ht="18.75" x14ac:dyDescent="0.3">
      <c r="A869" s="1"/>
      <c r="B869" s="1"/>
      <c r="C869" s="1"/>
      <c r="D869" s="1"/>
      <c r="E869" s="1"/>
    </row>
    <row r="870" spans="1:5" ht="18.75" x14ac:dyDescent="0.3">
      <c r="A870" s="1"/>
      <c r="B870" s="1"/>
      <c r="C870" s="1"/>
      <c r="D870" s="1"/>
      <c r="E870" s="1"/>
    </row>
    <row r="871" spans="1:5" ht="18.75" x14ac:dyDescent="0.3">
      <c r="A871" s="1"/>
      <c r="B871" s="1"/>
      <c r="C871" s="1"/>
      <c r="D871" s="1"/>
      <c r="E871" s="1"/>
    </row>
    <row r="872" spans="1:5" ht="18.75" x14ac:dyDescent="0.3">
      <c r="A872" s="1"/>
      <c r="B872" s="1"/>
      <c r="C872" s="1"/>
      <c r="D872" s="1"/>
      <c r="E872" s="1"/>
    </row>
    <row r="873" spans="1:5" ht="18.75" x14ac:dyDescent="0.3">
      <c r="A873" s="1"/>
      <c r="B873" s="1"/>
      <c r="C873" s="1"/>
      <c r="D873" s="1"/>
      <c r="E873" s="1"/>
    </row>
    <row r="874" spans="1:5" ht="18.75" x14ac:dyDescent="0.3">
      <c r="A874" s="1"/>
      <c r="B874" s="1"/>
      <c r="C874" s="1"/>
      <c r="D874" s="1"/>
      <c r="E874" s="1"/>
    </row>
    <row r="875" spans="1:5" ht="18.75" x14ac:dyDescent="0.3">
      <c r="A875" s="1"/>
      <c r="B875" s="1"/>
      <c r="C875" s="1"/>
      <c r="D875" s="1"/>
      <c r="E875" s="1"/>
    </row>
    <row r="876" spans="1:5" ht="18.75" x14ac:dyDescent="0.3">
      <c r="A876" s="1"/>
      <c r="B876" s="1"/>
      <c r="C876" s="1"/>
      <c r="D876" s="1"/>
      <c r="E876" s="1"/>
    </row>
    <row r="877" spans="1:5" ht="18.75" x14ac:dyDescent="0.3">
      <c r="A877" s="1"/>
      <c r="B877" s="1"/>
      <c r="C877" s="1"/>
      <c r="D877" s="1"/>
      <c r="E877" s="1"/>
    </row>
    <row r="878" spans="1:5" ht="18.75" x14ac:dyDescent="0.3">
      <c r="A878" s="1"/>
      <c r="B878" s="1"/>
      <c r="C878" s="1"/>
      <c r="D878" s="1"/>
      <c r="E878" s="1"/>
    </row>
    <row r="879" spans="1:5" ht="18.75" x14ac:dyDescent="0.3">
      <c r="A879" s="1"/>
      <c r="B879" s="1"/>
      <c r="C879" s="1"/>
      <c r="D879" s="1"/>
      <c r="E879" s="1"/>
    </row>
    <row r="880" spans="1:5" ht="18.75" x14ac:dyDescent="0.3">
      <c r="A880" s="1"/>
      <c r="B880" s="1"/>
      <c r="C880" s="1"/>
      <c r="D880" s="1"/>
      <c r="E880" s="1"/>
    </row>
    <row r="881" spans="1:5" ht="18.75" x14ac:dyDescent="0.3">
      <c r="A881" s="1"/>
      <c r="B881" s="1"/>
      <c r="C881" s="1"/>
      <c r="D881" s="1"/>
      <c r="E881" s="1"/>
    </row>
    <row r="882" spans="1:5" ht="18.75" x14ac:dyDescent="0.3">
      <c r="A882" s="1"/>
      <c r="B882" s="1"/>
      <c r="C882" s="1"/>
      <c r="D882" s="1"/>
      <c r="E882" s="1"/>
    </row>
    <row r="883" spans="1:5" ht="18.75" x14ac:dyDescent="0.3">
      <c r="A883" s="1"/>
      <c r="B883" s="1"/>
      <c r="C883" s="1"/>
      <c r="D883" s="1"/>
      <c r="E883" s="1"/>
    </row>
    <row r="884" spans="1:5" ht="18.75" x14ac:dyDescent="0.3">
      <c r="A884" s="1"/>
      <c r="B884" s="1"/>
      <c r="C884" s="1"/>
      <c r="D884" s="1"/>
      <c r="E884" s="1"/>
    </row>
    <row r="885" spans="1:5" ht="18.75" x14ac:dyDescent="0.3">
      <c r="A885" s="1"/>
      <c r="B885" s="1"/>
      <c r="C885" s="1"/>
      <c r="D885" s="1"/>
      <c r="E885" s="1"/>
    </row>
    <row r="886" spans="1:5" ht="18.75" x14ac:dyDescent="0.3">
      <c r="A886" s="1"/>
      <c r="B886" s="1"/>
      <c r="C886" s="1"/>
      <c r="D886" s="1"/>
      <c r="E886" s="1"/>
    </row>
    <row r="887" spans="1:5" ht="18.75" x14ac:dyDescent="0.3">
      <c r="A887" s="1"/>
      <c r="B887" s="1"/>
      <c r="C887" s="1"/>
      <c r="D887" s="1"/>
      <c r="E887" s="1"/>
    </row>
    <row r="888" spans="1:5" ht="18.75" x14ac:dyDescent="0.3">
      <c r="A888" s="1"/>
      <c r="B888" s="1"/>
      <c r="C888" s="1"/>
      <c r="D888" s="1"/>
      <c r="E888" s="1"/>
    </row>
    <row r="889" spans="1:5" ht="18.75" x14ac:dyDescent="0.3">
      <c r="A889" s="1"/>
      <c r="B889" s="1"/>
      <c r="C889" s="1"/>
      <c r="D889" s="1"/>
      <c r="E889" s="1"/>
    </row>
    <row r="890" spans="1:5" ht="18.75" x14ac:dyDescent="0.3">
      <c r="A890" s="1"/>
      <c r="B890" s="1"/>
      <c r="C890" s="1"/>
      <c r="D890" s="1"/>
      <c r="E890" s="1"/>
    </row>
    <row r="891" spans="1:5" ht="18.75" x14ac:dyDescent="0.3">
      <c r="A891" s="1"/>
      <c r="B891" s="1"/>
      <c r="C891" s="1"/>
      <c r="D891" s="1"/>
      <c r="E891" s="1"/>
    </row>
    <row r="892" spans="1:5" ht="18.75" x14ac:dyDescent="0.3">
      <c r="A892" s="1"/>
      <c r="B892" s="1"/>
      <c r="C892" s="1"/>
      <c r="D892" s="1"/>
      <c r="E892" s="1"/>
    </row>
    <row r="893" spans="1:5" ht="18.75" x14ac:dyDescent="0.3">
      <c r="A893" s="1"/>
      <c r="B893" s="1"/>
      <c r="C893" s="1"/>
      <c r="D893" s="1"/>
      <c r="E893" s="1"/>
    </row>
    <row r="894" spans="1:5" ht="18.75" x14ac:dyDescent="0.3">
      <c r="A894" s="1"/>
      <c r="B894" s="1"/>
      <c r="C894" s="1"/>
      <c r="D894" s="1"/>
      <c r="E894" s="1"/>
    </row>
    <row r="895" spans="1:5" ht="18.75" x14ac:dyDescent="0.3">
      <c r="A895" s="1"/>
      <c r="B895" s="1"/>
      <c r="C895" s="1"/>
      <c r="D895" s="1"/>
      <c r="E895" s="1"/>
    </row>
    <row r="896" spans="1:5" ht="18.75" x14ac:dyDescent="0.3">
      <c r="A896" s="1"/>
      <c r="B896" s="1"/>
      <c r="C896" s="1"/>
      <c r="D896" s="1"/>
      <c r="E896" s="1"/>
    </row>
    <row r="897" spans="1:5" ht="18.75" x14ac:dyDescent="0.3">
      <c r="A897" s="1"/>
      <c r="B897" s="1"/>
      <c r="C897" s="1"/>
      <c r="D897" s="1"/>
      <c r="E897" s="1"/>
    </row>
    <row r="898" spans="1:5" ht="18.75" x14ac:dyDescent="0.3">
      <c r="A898" s="1"/>
      <c r="B898" s="1"/>
      <c r="C898" s="1"/>
      <c r="D898" s="1"/>
      <c r="E898" s="1"/>
    </row>
    <row r="899" spans="1:5" ht="18.75" x14ac:dyDescent="0.3">
      <c r="A899" s="1"/>
      <c r="B899" s="1"/>
      <c r="C899" s="1"/>
      <c r="D899" s="1"/>
      <c r="E899" s="1"/>
    </row>
    <row r="900" spans="1:5" ht="18.75" x14ac:dyDescent="0.3">
      <c r="A900" s="1"/>
      <c r="B900" s="1"/>
      <c r="C900" s="1"/>
      <c r="D900" s="1"/>
      <c r="E900" s="1"/>
    </row>
    <row r="901" spans="1:5" ht="18.75" x14ac:dyDescent="0.3">
      <c r="A901" s="1"/>
      <c r="B901" s="1"/>
      <c r="C901" s="1"/>
      <c r="D901" s="1"/>
      <c r="E901" s="1"/>
    </row>
    <row r="902" spans="1:5" ht="18.75" x14ac:dyDescent="0.3">
      <c r="A902" s="1"/>
      <c r="B902" s="1"/>
      <c r="C902" s="1"/>
      <c r="D902" s="1"/>
      <c r="E902" s="1"/>
    </row>
    <row r="903" spans="1:5" ht="18.75" x14ac:dyDescent="0.3">
      <c r="A903" s="1"/>
      <c r="B903" s="1"/>
      <c r="C903" s="1"/>
      <c r="D903" s="1"/>
      <c r="E903" s="1"/>
    </row>
    <row r="904" spans="1:5" ht="18.75" x14ac:dyDescent="0.3">
      <c r="A904" s="1"/>
      <c r="B904" s="1"/>
      <c r="C904" s="1"/>
      <c r="D904" s="1"/>
      <c r="E904" s="1"/>
    </row>
    <row r="905" spans="1:5" ht="18.75" x14ac:dyDescent="0.3">
      <c r="A905" s="1"/>
      <c r="B905" s="1"/>
      <c r="C905" s="1"/>
      <c r="D905" s="1"/>
      <c r="E905" s="1"/>
    </row>
    <row r="906" spans="1:5" ht="18.75" x14ac:dyDescent="0.3">
      <c r="A906" s="1"/>
      <c r="B906" s="1"/>
      <c r="C906" s="1"/>
      <c r="D906" s="1"/>
      <c r="E906" s="1"/>
    </row>
    <row r="907" spans="1:5" ht="18.75" x14ac:dyDescent="0.3">
      <c r="A907" s="1"/>
      <c r="B907" s="1"/>
      <c r="C907" s="1"/>
      <c r="D907" s="1"/>
      <c r="E907" s="1"/>
    </row>
    <row r="908" spans="1:5" ht="18.75" x14ac:dyDescent="0.3">
      <c r="A908" s="1"/>
      <c r="B908" s="1"/>
      <c r="C908" s="1"/>
      <c r="D908" s="1"/>
      <c r="E908" s="1"/>
    </row>
    <row r="909" spans="1:5" ht="18.75" x14ac:dyDescent="0.3">
      <c r="A909" s="1"/>
      <c r="B909" s="1"/>
      <c r="C909" s="1"/>
      <c r="D909" s="1"/>
      <c r="E909" s="1"/>
    </row>
    <row r="910" spans="1:5" ht="18.75" x14ac:dyDescent="0.3">
      <c r="A910" s="1"/>
      <c r="B910" s="1"/>
      <c r="C910" s="1"/>
      <c r="D910" s="1"/>
      <c r="E910" s="1"/>
    </row>
    <row r="911" spans="1:5" ht="18.75" x14ac:dyDescent="0.3">
      <c r="A911" s="1"/>
      <c r="B911" s="1"/>
      <c r="C911" s="1"/>
      <c r="D911" s="1"/>
      <c r="E911" s="1"/>
    </row>
    <row r="912" spans="1:5" ht="18.75" x14ac:dyDescent="0.3">
      <c r="A912" s="1"/>
      <c r="B912" s="1"/>
      <c r="C912" s="1"/>
      <c r="D912" s="1"/>
      <c r="E912" s="1"/>
    </row>
    <row r="913" spans="1:5" ht="18.75" x14ac:dyDescent="0.3">
      <c r="A913" s="1"/>
      <c r="B913" s="1"/>
      <c r="C913" s="1"/>
      <c r="D913" s="1"/>
      <c r="E913" s="1"/>
    </row>
    <row r="914" spans="1:5" ht="18.75" x14ac:dyDescent="0.3">
      <c r="A914" s="1"/>
      <c r="B914" s="1"/>
      <c r="C914" s="1"/>
      <c r="D914" s="1"/>
      <c r="E914" s="1"/>
    </row>
    <row r="915" spans="1:5" ht="18.75" x14ac:dyDescent="0.3">
      <c r="A915" s="1"/>
      <c r="B915" s="1"/>
      <c r="C915" s="1"/>
      <c r="D915" s="1"/>
      <c r="E915" s="1"/>
    </row>
    <row r="916" spans="1:5" ht="18.75" x14ac:dyDescent="0.3">
      <c r="A916" s="1"/>
      <c r="B916" s="1"/>
      <c r="C916" s="1"/>
      <c r="D916" s="1"/>
      <c r="E916" s="1"/>
    </row>
    <row r="917" spans="1:5" ht="18.75" x14ac:dyDescent="0.3">
      <c r="A917" s="1"/>
      <c r="B917" s="1"/>
      <c r="C917" s="1"/>
      <c r="D917" s="1"/>
      <c r="E917" s="1"/>
    </row>
    <row r="918" spans="1:5" ht="18.75" x14ac:dyDescent="0.3">
      <c r="A918" s="1"/>
      <c r="B918" s="1"/>
      <c r="C918" s="1"/>
      <c r="D918" s="1"/>
      <c r="E918" s="1"/>
    </row>
    <row r="919" spans="1:5" ht="18.75" x14ac:dyDescent="0.3">
      <c r="A919" s="1"/>
      <c r="B919" s="1"/>
      <c r="C919" s="1"/>
      <c r="D919" s="1"/>
      <c r="E919" s="1"/>
    </row>
    <row r="920" spans="1:5" ht="18.75" x14ac:dyDescent="0.3">
      <c r="A920" s="1"/>
      <c r="B920" s="1"/>
      <c r="C920" s="1"/>
      <c r="D920" s="1"/>
      <c r="E920" s="1"/>
    </row>
    <row r="921" spans="1:5" ht="18.75" x14ac:dyDescent="0.3">
      <c r="A921" s="1"/>
      <c r="B921" s="1"/>
      <c r="C921" s="1"/>
      <c r="D921" s="1"/>
      <c r="E921" s="1"/>
    </row>
    <row r="922" spans="1:5" ht="18.75" x14ac:dyDescent="0.3">
      <c r="A922" s="1"/>
      <c r="B922" s="1"/>
      <c r="C922" s="1"/>
      <c r="D922" s="1"/>
      <c r="E922" s="1"/>
    </row>
    <row r="923" spans="1:5" ht="18.75" x14ac:dyDescent="0.3">
      <c r="A923" s="1"/>
      <c r="B923" s="1"/>
      <c r="C923" s="1"/>
      <c r="D923" s="1"/>
      <c r="E923" s="1"/>
    </row>
    <row r="924" spans="1:5" ht="18.75" x14ac:dyDescent="0.3">
      <c r="A924" s="1"/>
      <c r="B924" s="1"/>
      <c r="C924" s="1"/>
      <c r="D924" s="1"/>
      <c r="E924" s="1"/>
    </row>
    <row r="925" spans="1:5" ht="18.75" x14ac:dyDescent="0.3">
      <c r="A925" s="1"/>
      <c r="B925" s="1"/>
      <c r="C925" s="1"/>
      <c r="D925" s="1"/>
      <c r="E925" s="1"/>
    </row>
    <row r="926" spans="1:5" ht="18.75" x14ac:dyDescent="0.3">
      <c r="A926" s="1"/>
      <c r="B926" s="1"/>
      <c r="C926" s="1"/>
      <c r="D926" s="1"/>
      <c r="E926" s="1"/>
    </row>
    <row r="927" spans="1:5" ht="18.75" x14ac:dyDescent="0.3">
      <c r="A927" s="1"/>
      <c r="B927" s="1"/>
      <c r="C927" s="1"/>
      <c r="D927" s="1"/>
      <c r="E927" s="1"/>
    </row>
    <row r="928" spans="1:5" ht="18.75" x14ac:dyDescent="0.3">
      <c r="A928" s="1"/>
      <c r="B928" s="1"/>
      <c r="C928" s="1"/>
      <c r="D928" s="1"/>
      <c r="E928" s="1"/>
    </row>
    <row r="929" spans="1:5" ht="18.75" x14ac:dyDescent="0.3">
      <c r="A929" s="1"/>
      <c r="B929" s="1"/>
      <c r="C929" s="1"/>
      <c r="D929" s="1"/>
      <c r="E929" s="1"/>
    </row>
    <row r="930" spans="1:5" ht="18.75" x14ac:dyDescent="0.3">
      <c r="A930" s="1"/>
      <c r="B930" s="1"/>
      <c r="C930" s="1"/>
      <c r="D930" s="1"/>
      <c r="E930" s="1"/>
    </row>
    <row r="931" spans="1:5" ht="18.75" x14ac:dyDescent="0.3">
      <c r="A931" s="1"/>
      <c r="B931" s="1"/>
      <c r="C931" s="1"/>
      <c r="D931" s="1"/>
      <c r="E931" s="1"/>
    </row>
    <row r="932" spans="1:5" ht="18.75" x14ac:dyDescent="0.3">
      <c r="A932" s="1"/>
      <c r="B932" s="1"/>
      <c r="C932" s="1"/>
      <c r="D932" s="1"/>
      <c r="E932" s="1"/>
    </row>
    <row r="933" spans="1:5" ht="18.75" x14ac:dyDescent="0.3">
      <c r="A933" s="1"/>
      <c r="B933" s="1"/>
      <c r="C933" s="1"/>
      <c r="D933" s="1"/>
      <c r="E933" s="1"/>
    </row>
    <row r="934" spans="1:5" ht="18.75" x14ac:dyDescent="0.3">
      <c r="A934" s="1"/>
      <c r="B934" s="1"/>
      <c r="C934" s="1"/>
      <c r="D934" s="1"/>
      <c r="E934" s="1"/>
    </row>
    <row r="935" spans="1:5" ht="18.75" x14ac:dyDescent="0.3">
      <c r="A935" s="1"/>
      <c r="B935" s="1"/>
      <c r="C935" s="1"/>
      <c r="D935" s="1"/>
      <c r="E935" s="1"/>
    </row>
    <row r="936" spans="1:5" ht="18.75" x14ac:dyDescent="0.3">
      <c r="A936" s="1"/>
      <c r="B936" s="1"/>
      <c r="C936" s="1"/>
      <c r="D936" s="1"/>
      <c r="E936" s="1"/>
    </row>
    <row r="937" spans="1:5" ht="18.75" x14ac:dyDescent="0.3">
      <c r="A937" s="1"/>
      <c r="B937" s="1"/>
      <c r="C937" s="1"/>
      <c r="D937" s="1"/>
      <c r="E937" s="1"/>
    </row>
    <row r="938" spans="1:5" ht="18.75" x14ac:dyDescent="0.3">
      <c r="A938" s="1"/>
      <c r="B938" s="1"/>
      <c r="C938" s="1"/>
      <c r="D938" s="1"/>
      <c r="E938" s="1"/>
    </row>
    <row r="939" spans="1:5" ht="18.75" x14ac:dyDescent="0.3">
      <c r="A939" s="1"/>
      <c r="B939" s="1"/>
      <c r="C939" s="1"/>
      <c r="D939" s="1"/>
      <c r="E939" s="1"/>
    </row>
    <row r="940" spans="1:5" ht="18.75" x14ac:dyDescent="0.3">
      <c r="A940" s="1"/>
      <c r="B940" s="1"/>
      <c r="C940" s="1"/>
      <c r="D940" s="1"/>
      <c r="E940" s="1"/>
    </row>
    <row r="941" spans="1:5" ht="18.75" x14ac:dyDescent="0.3">
      <c r="A941" s="1"/>
      <c r="B941" s="1"/>
      <c r="C941" s="1"/>
      <c r="D941" s="1"/>
      <c r="E941" s="1"/>
    </row>
    <row r="942" spans="1:5" ht="18.75" x14ac:dyDescent="0.3">
      <c r="A942" s="1"/>
      <c r="B942" s="1"/>
      <c r="C942" s="1"/>
      <c r="D942" s="1"/>
      <c r="E942" s="1"/>
    </row>
    <row r="943" spans="1:5" ht="18.75" x14ac:dyDescent="0.3">
      <c r="A943" s="1"/>
      <c r="B943" s="1"/>
      <c r="C943" s="1"/>
      <c r="D943" s="1"/>
      <c r="E943" s="1"/>
    </row>
    <row r="944" spans="1:5" ht="18.75" x14ac:dyDescent="0.3">
      <c r="A944" s="1"/>
      <c r="B944" s="1"/>
      <c r="C944" s="1"/>
      <c r="D944" s="1"/>
      <c r="E944" s="1"/>
    </row>
    <row r="945" spans="1:5" ht="18.75" x14ac:dyDescent="0.3">
      <c r="A945" s="1"/>
      <c r="B945" s="1"/>
      <c r="C945" s="1"/>
      <c r="D945" s="1"/>
      <c r="E945" s="1"/>
    </row>
    <row r="946" spans="1:5" ht="18.75" x14ac:dyDescent="0.3">
      <c r="A946" s="1"/>
      <c r="B946" s="1"/>
      <c r="C946" s="1"/>
      <c r="D946" s="1"/>
      <c r="E946" s="1"/>
    </row>
    <row r="947" spans="1:5" ht="18.75" x14ac:dyDescent="0.3">
      <c r="A947" s="1"/>
      <c r="B947" s="1"/>
      <c r="C947" s="1"/>
      <c r="D947" s="1"/>
      <c r="E947" s="1"/>
    </row>
    <row r="948" spans="1:5" ht="18.75" x14ac:dyDescent="0.3">
      <c r="A948" s="1"/>
      <c r="B948" s="1"/>
      <c r="C948" s="1"/>
      <c r="D948" s="1"/>
      <c r="E948" s="1"/>
    </row>
    <row r="949" spans="1:5" ht="18.75" x14ac:dyDescent="0.3">
      <c r="A949" s="1"/>
      <c r="B949" s="1"/>
      <c r="C949" s="1"/>
      <c r="D949" s="1"/>
      <c r="E949" s="1"/>
    </row>
    <row r="950" spans="1:5" ht="18.75" x14ac:dyDescent="0.3">
      <c r="A950" s="1"/>
      <c r="B950" s="1"/>
      <c r="C950" s="1"/>
      <c r="D950" s="1"/>
      <c r="E950" s="1"/>
    </row>
    <row r="951" spans="1:5" ht="18.75" x14ac:dyDescent="0.3">
      <c r="A951" s="1"/>
      <c r="B951" s="1"/>
      <c r="C951" s="1"/>
      <c r="D951" s="1"/>
      <c r="E951" s="1"/>
    </row>
    <row r="952" spans="1:5" ht="18.75" x14ac:dyDescent="0.3">
      <c r="A952" s="1"/>
      <c r="B952" s="1"/>
      <c r="C952" s="1"/>
      <c r="D952" s="1"/>
      <c r="E952" s="1"/>
    </row>
    <row r="953" spans="1:5" ht="18.75" x14ac:dyDescent="0.3">
      <c r="A953" s="1"/>
      <c r="B953" s="1"/>
      <c r="C953" s="1"/>
      <c r="D953" s="1"/>
      <c r="E953" s="1"/>
    </row>
    <row r="954" spans="1:5" ht="18.75" x14ac:dyDescent="0.3">
      <c r="A954" s="1"/>
      <c r="B954" s="1"/>
      <c r="C954" s="1"/>
      <c r="D954" s="1"/>
      <c r="E954" s="1"/>
    </row>
    <row r="955" spans="1:5" ht="18.75" x14ac:dyDescent="0.3">
      <c r="A955" s="1"/>
      <c r="B955" s="1"/>
      <c r="C955" s="1"/>
      <c r="D955" s="1"/>
      <c r="E955" s="1"/>
    </row>
    <row r="956" spans="1:5" ht="18.75" x14ac:dyDescent="0.3">
      <c r="A956" s="1"/>
      <c r="B956" s="1"/>
      <c r="C956" s="1"/>
      <c r="D956" s="1"/>
      <c r="E956" s="1"/>
    </row>
    <row r="957" spans="1:5" ht="18.75" x14ac:dyDescent="0.3">
      <c r="A957" s="1"/>
      <c r="B957" s="1"/>
      <c r="C957" s="1"/>
      <c r="D957" s="1"/>
      <c r="E957" s="1"/>
    </row>
    <row r="958" spans="1:5" ht="18.75" x14ac:dyDescent="0.3">
      <c r="A958" s="1"/>
      <c r="B958" s="1"/>
      <c r="C958" s="1"/>
      <c r="D958" s="1"/>
      <c r="E958" s="1"/>
    </row>
    <row r="959" spans="1:5" ht="18.75" x14ac:dyDescent="0.3">
      <c r="A959" s="1"/>
      <c r="B959" s="1"/>
      <c r="C959" s="1"/>
      <c r="D959" s="1"/>
      <c r="E959" s="1"/>
    </row>
    <row r="960" spans="1:5" ht="18.75" x14ac:dyDescent="0.3">
      <c r="A960" s="1"/>
      <c r="B960" s="1"/>
      <c r="C960" s="1"/>
      <c r="D960" s="1"/>
      <c r="E960" s="1"/>
    </row>
    <row r="961" spans="1:5" ht="18.75" x14ac:dyDescent="0.3">
      <c r="A961" s="1"/>
      <c r="B961" s="1"/>
      <c r="C961" s="1"/>
      <c r="D961" s="1"/>
      <c r="E961" s="1"/>
    </row>
    <row r="962" spans="1:5" ht="18.75" x14ac:dyDescent="0.3">
      <c r="A962" s="1"/>
      <c r="B962" s="1"/>
      <c r="C962" s="1"/>
      <c r="D962" s="1"/>
      <c r="E962" s="1"/>
    </row>
    <row r="963" spans="1:5" ht="18.75" x14ac:dyDescent="0.3">
      <c r="A963" s="1"/>
      <c r="B963" s="1"/>
      <c r="C963" s="1"/>
      <c r="D963" s="1"/>
      <c r="E963" s="1"/>
    </row>
    <row r="964" spans="1:5" ht="18.75" x14ac:dyDescent="0.3">
      <c r="A964" s="1"/>
      <c r="B964" s="1"/>
      <c r="C964" s="1"/>
      <c r="D964" s="1"/>
      <c r="E964" s="1"/>
    </row>
    <row r="965" spans="1:5" ht="18.75" x14ac:dyDescent="0.3">
      <c r="A965" s="1"/>
      <c r="B965" s="1"/>
      <c r="C965" s="1"/>
      <c r="D965" s="1"/>
      <c r="E965" s="1"/>
    </row>
    <row r="966" spans="1:5" ht="18.75" x14ac:dyDescent="0.3">
      <c r="A966" s="1"/>
      <c r="B966" s="1"/>
      <c r="C966" s="1"/>
      <c r="D966" s="1"/>
      <c r="E966" s="1"/>
    </row>
    <row r="967" spans="1:5" ht="18.75" x14ac:dyDescent="0.3">
      <c r="A967" s="1"/>
      <c r="B967" s="1"/>
      <c r="C967" s="1"/>
      <c r="D967" s="1"/>
      <c r="E967" s="1"/>
    </row>
    <row r="968" spans="1:5" ht="18.75" x14ac:dyDescent="0.3">
      <c r="A968" s="1"/>
      <c r="B968" s="1"/>
      <c r="C968" s="1"/>
      <c r="D968" s="1"/>
      <c r="E968" s="1"/>
    </row>
    <row r="969" spans="1:5" ht="18.75" x14ac:dyDescent="0.3">
      <c r="A969" s="1"/>
      <c r="B969" s="1"/>
      <c r="C969" s="1"/>
      <c r="D969" s="1"/>
      <c r="E969" s="1"/>
    </row>
    <row r="970" spans="1:5" ht="18.75" x14ac:dyDescent="0.3">
      <c r="A970" s="1"/>
      <c r="B970" s="1"/>
      <c r="C970" s="1"/>
      <c r="D970" s="1"/>
      <c r="E970" s="1"/>
    </row>
    <row r="971" spans="1:5" ht="18.75" x14ac:dyDescent="0.3">
      <c r="A971" s="1"/>
      <c r="B971" s="1"/>
      <c r="C971" s="1"/>
      <c r="D971" s="1"/>
      <c r="E971" s="1"/>
    </row>
    <row r="972" spans="1:5" ht="18.75" x14ac:dyDescent="0.3">
      <c r="A972" s="1"/>
      <c r="B972" s="1"/>
      <c r="C972" s="1"/>
      <c r="D972" s="1"/>
      <c r="E972" s="1"/>
    </row>
    <row r="973" spans="1:5" ht="18.75" x14ac:dyDescent="0.3">
      <c r="A973" s="1"/>
      <c r="B973" s="1"/>
      <c r="C973" s="1"/>
      <c r="D973" s="1"/>
      <c r="E973" s="1"/>
    </row>
    <row r="974" spans="1:5" ht="18.75" x14ac:dyDescent="0.3">
      <c r="A974" s="1"/>
      <c r="B974" s="1"/>
      <c r="C974" s="1"/>
      <c r="D974" s="1"/>
      <c r="E974" s="1"/>
    </row>
    <row r="975" spans="1:5" ht="18.75" x14ac:dyDescent="0.3">
      <c r="A975" s="1"/>
      <c r="B975" s="1"/>
      <c r="C975" s="1"/>
      <c r="D975" s="1"/>
      <c r="E975" s="1"/>
    </row>
    <row r="976" spans="1:5" ht="18.75" x14ac:dyDescent="0.3">
      <c r="A976" s="1"/>
      <c r="B976" s="1"/>
      <c r="C976" s="1"/>
      <c r="D976" s="1"/>
      <c r="E976" s="1"/>
    </row>
    <row r="977" spans="1:5" ht="18.75" x14ac:dyDescent="0.3">
      <c r="A977" s="1"/>
      <c r="B977" s="1"/>
      <c r="C977" s="1"/>
      <c r="D977" s="1"/>
      <c r="E977" s="1"/>
    </row>
    <row r="978" spans="1:5" ht="18.75" x14ac:dyDescent="0.3">
      <c r="A978" s="1"/>
      <c r="B978" s="1"/>
      <c r="C978" s="1"/>
      <c r="D978" s="1"/>
      <c r="E978" s="1"/>
    </row>
    <row r="979" spans="1:5" ht="18.75" x14ac:dyDescent="0.3">
      <c r="A979" s="1"/>
      <c r="B979" s="1"/>
      <c r="C979" s="1"/>
      <c r="D979" s="1"/>
      <c r="E979" s="1"/>
    </row>
    <row r="980" spans="1:5" ht="18.75" x14ac:dyDescent="0.3">
      <c r="A980" s="1"/>
      <c r="B980" s="1"/>
      <c r="C980" s="1"/>
      <c r="D980" s="1"/>
      <c r="E980" s="1"/>
    </row>
    <row r="981" spans="1:5" ht="18.75" x14ac:dyDescent="0.3">
      <c r="A981" s="1"/>
      <c r="B981" s="1"/>
      <c r="C981" s="1"/>
      <c r="D981" s="1"/>
      <c r="E981" s="1"/>
    </row>
    <row r="982" spans="1:5" ht="18.75" x14ac:dyDescent="0.3">
      <c r="A982" s="1"/>
      <c r="B982" s="1"/>
      <c r="C982" s="1"/>
      <c r="D982" s="1"/>
      <c r="E982" s="1"/>
    </row>
    <row r="983" spans="1:5" ht="18.75" x14ac:dyDescent="0.3">
      <c r="A983" s="1"/>
      <c r="B983" s="1"/>
      <c r="C983" s="1"/>
      <c r="D983" s="1"/>
      <c r="E983" s="1"/>
    </row>
    <row r="984" spans="1:5" ht="18.75" x14ac:dyDescent="0.3">
      <c r="A984" s="1"/>
      <c r="B984" s="1"/>
      <c r="C984" s="1"/>
      <c r="D984" s="1"/>
      <c r="E984" s="1"/>
    </row>
    <row r="985" spans="1:5" ht="18.75" x14ac:dyDescent="0.3">
      <c r="A985" s="1"/>
      <c r="B985" s="1"/>
      <c r="C985" s="1"/>
      <c r="D985" s="1"/>
      <c r="E985" s="1"/>
    </row>
    <row r="986" spans="1:5" ht="18.75" x14ac:dyDescent="0.3">
      <c r="A986" s="1"/>
      <c r="B986" s="1"/>
      <c r="C986" s="1"/>
      <c r="D986" s="1"/>
      <c r="E986" s="1"/>
    </row>
    <row r="987" spans="1:5" ht="18.75" x14ac:dyDescent="0.3">
      <c r="A987" s="1"/>
      <c r="B987" s="1"/>
      <c r="C987" s="1"/>
      <c r="D987" s="1"/>
      <c r="E987" s="1"/>
    </row>
    <row r="988" spans="1:5" ht="18.75" x14ac:dyDescent="0.3">
      <c r="A988" s="1"/>
      <c r="B988" s="1"/>
      <c r="C988" s="1"/>
      <c r="D988" s="1"/>
      <c r="E988" s="1"/>
    </row>
    <row r="989" spans="1:5" ht="18.75" x14ac:dyDescent="0.3">
      <c r="A989" s="1"/>
      <c r="B989" s="1"/>
      <c r="C989" s="1"/>
      <c r="D989" s="1"/>
      <c r="E989" s="1"/>
    </row>
    <row r="990" spans="1:5" ht="18.75" x14ac:dyDescent="0.3">
      <c r="A990" s="1"/>
      <c r="B990" s="1"/>
      <c r="C990" s="1"/>
      <c r="D990" s="1"/>
      <c r="E990" s="1"/>
    </row>
    <row r="991" spans="1:5" ht="18.75" x14ac:dyDescent="0.3">
      <c r="A991" s="1"/>
      <c r="B991" s="1"/>
      <c r="C991" s="1"/>
      <c r="D991" s="1"/>
      <c r="E991" s="1"/>
    </row>
    <row r="992" spans="1:5" ht="18.75" x14ac:dyDescent="0.3">
      <c r="A992" s="1"/>
      <c r="B992" s="1"/>
      <c r="C992" s="1"/>
      <c r="D992" s="1"/>
      <c r="E992" s="1"/>
    </row>
    <row r="993" spans="1:5" ht="18.75" x14ac:dyDescent="0.3">
      <c r="A993" s="1"/>
      <c r="B993" s="1"/>
      <c r="C993" s="1"/>
      <c r="D993" s="1"/>
      <c r="E993" s="1"/>
    </row>
    <row r="994" spans="1:5" ht="18.75" x14ac:dyDescent="0.3">
      <c r="A994" s="1"/>
      <c r="B994" s="1"/>
      <c r="C994" s="1"/>
      <c r="D994" s="1"/>
      <c r="E994" s="1"/>
    </row>
    <row r="995" spans="1:5" ht="18.75" x14ac:dyDescent="0.3">
      <c r="A995" s="1"/>
      <c r="B995" s="1"/>
      <c r="C995" s="1"/>
      <c r="D995" s="1"/>
      <c r="E995" s="1"/>
    </row>
    <row r="996" spans="1:5" ht="18.75" x14ac:dyDescent="0.3">
      <c r="A996" s="1"/>
      <c r="B996" s="1"/>
      <c r="C996" s="1"/>
      <c r="D996" s="1"/>
      <c r="E996" s="1"/>
    </row>
    <row r="997" spans="1:5" ht="18.75" x14ac:dyDescent="0.3">
      <c r="A997" s="1"/>
      <c r="B997" s="1"/>
      <c r="C997" s="1"/>
      <c r="D997" s="1"/>
      <c r="E997" s="1"/>
    </row>
    <row r="998" spans="1:5" ht="18.75" x14ac:dyDescent="0.3">
      <c r="A998" s="1"/>
      <c r="B998" s="1"/>
      <c r="C998" s="1"/>
      <c r="D998" s="1"/>
      <c r="E998" s="1"/>
    </row>
    <row r="999" spans="1:5" ht="18.75" x14ac:dyDescent="0.3">
      <c r="A999" s="1"/>
      <c r="B999" s="1"/>
      <c r="C999" s="1"/>
      <c r="D999" s="1"/>
      <c r="E999" s="1"/>
    </row>
    <row r="1000" spans="1:5" ht="18.75" x14ac:dyDescent="0.3">
      <c r="A1000" s="1"/>
      <c r="B1000" s="1"/>
      <c r="C1000" s="1"/>
      <c r="D1000" s="1"/>
      <c r="E1000" s="1"/>
    </row>
    <row r="1001" spans="1:5" ht="18.75" x14ac:dyDescent="0.3">
      <c r="A1001" s="1"/>
      <c r="B1001" s="1"/>
      <c r="C1001" s="1"/>
      <c r="D1001" s="1"/>
      <c r="E1001" s="1"/>
    </row>
    <row r="1002" spans="1:5" ht="18.75" x14ac:dyDescent="0.3">
      <c r="A1002" s="1"/>
      <c r="B1002" s="1"/>
      <c r="C1002" s="1"/>
      <c r="D1002" s="1"/>
      <c r="E1002" s="1"/>
    </row>
    <row r="1003" spans="1:5" ht="18.75" x14ac:dyDescent="0.3">
      <c r="A1003" s="1"/>
      <c r="B1003" s="1"/>
      <c r="C1003" s="1"/>
      <c r="D1003" s="1"/>
      <c r="E1003" s="1"/>
    </row>
    <row r="1004" spans="1:5" ht="18.75" x14ac:dyDescent="0.3">
      <c r="A1004" s="1"/>
      <c r="B1004" s="1"/>
      <c r="C1004" s="1"/>
      <c r="D1004" s="1"/>
      <c r="E1004" s="1"/>
    </row>
    <row r="1005" spans="1:5" ht="18.75" x14ac:dyDescent="0.3">
      <c r="A1005" s="1"/>
      <c r="B1005" s="1"/>
      <c r="C1005" s="1"/>
      <c r="D1005" s="1"/>
      <c r="E1005" s="1"/>
    </row>
    <row r="1006" spans="1:5" ht="18.75" x14ac:dyDescent="0.3">
      <c r="A1006" s="1"/>
      <c r="B1006" s="1"/>
      <c r="C1006" s="1"/>
      <c r="D1006" s="1"/>
      <c r="E1006" s="1"/>
    </row>
    <row r="1007" spans="1:5" ht="18.75" x14ac:dyDescent="0.3">
      <c r="A1007" s="1"/>
      <c r="B1007" s="1"/>
      <c r="C1007" s="1"/>
      <c r="D1007" s="1"/>
      <c r="E1007" s="1"/>
    </row>
    <row r="1008" spans="1:5" ht="18.75" x14ac:dyDescent="0.3">
      <c r="A1008" s="1"/>
      <c r="B1008" s="1"/>
      <c r="C1008" s="1"/>
      <c r="D1008" s="1"/>
      <c r="E1008" s="1"/>
    </row>
    <row r="1009" spans="1:5" ht="18.75" x14ac:dyDescent="0.3">
      <c r="A1009" s="1"/>
      <c r="B1009" s="1"/>
      <c r="C1009" s="1"/>
      <c r="D1009" s="1"/>
      <c r="E1009" s="1"/>
    </row>
    <row r="1010" spans="1:5" ht="18.75" x14ac:dyDescent="0.3">
      <c r="A1010" s="1"/>
      <c r="B1010" s="1"/>
      <c r="C1010" s="1"/>
      <c r="D1010" s="1"/>
      <c r="E1010" s="1"/>
    </row>
    <row r="1011" spans="1:5" ht="18.75" x14ac:dyDescent="0.3">
      <c r="A1011" s="1"/>
      <c r="B1011" s="1"/>
      <c r="C1011" s="1"/>
      <c r="D1011" s="1"/>
      <c r="E1011" s="1"/>
    </row>
    <row r="1012" spans="1:5" ht="18.75" x14ac:dyDescent="0.3">
      <c r="A1012" s="1"/>
      <c r="B1012" s="1"/>
      <c r="C1012" s="1"/>
      <c r="D1012" s="1"/>
      <c r="E1012" s="1"/>
    </row>
    <row r="1013" spans="1:5" ht="18.75" x14ac:dyDescent="0.3">
      <c r="A1013" s="1"/>
      <c r="B1013" s="1"/>
      <c r="C1013" s="1"/>
      <c r="D1013" s="1"/>
      <c r="E1013" s="1"/>
    </row>
    <row r="1014" spans="1:5" ht="18.75" x14ac:dyDescent="0.3">
      <c r="A1014" s="1"/>
      <c r="B1014" s="1"/>
      <c r="C1014" s="1"/>
      <c r="D1014" s="1"/>
      <c r="E1014" s="1"/>
    </row>
    <row r="1015" spans="1:5" ht="18.75" x14ac:dyDescent="0.3">
      <c r="A1015" s="1"/>
      <c r="B1015" s="1"/>
      <c r="C1015" s="1"/>
      <c r="D1015" s="1"/>
      <c r="E1015" s="1"/>
    </row>
    <row r="1016" spans="1:5" ht="18.75" x14ac:dyDescent="0.3">
      <c r="A1016" s="1"/>
      <c r="B1016" s="1"/>
      <c r="C1016" s="1"/>
      <c r="D1016" s="1"/>
      <c r="E1016" s="1"/>
    </row>
    <row r="1017" spans="1:5" ht="18.75" x14ac:dyDescent="0.3">
      <c r="A1017" s="1"/>
      <c r="B1017" s="1"/>
      <c r="C1017" s="1"/>
      <c r="D1017" s="1"/>
      <c r="E1017" s="1"/>
    </row>
    <row r="1018" spans="1:5" ht="18.75" x14ac:dyDescent="0.3">
      <c r="A1018" s="1"/>
      <c r="B1018" s="1"/>
      <c r="C1018" s="1"/>
      <c r="D1018" s="1"/>
      <c r="E1018" s="1"/>
    </row>
    <row r="1019" spans="1:5" ht="18.75" x14ac:dyDescent="0.3">
      <c r="A1019" s="1"/>
      <c r="B1019" s="1"/>
      <c r="C1019" s="1"/>
      <c r="D1019" s="1"/>
      <c r="E1019" s="1"/>
    </row>
    <row r="1020" spans="1:5" ht="18.75" x14ac:dyDescent="0.3">
      <c r="A1020" s="1"/>
      <c r="B1020" s="1"/>
      <c r="C1020" s="1"/>
      <c r="D1020" s="1"/>
      <c r="E1020" s="1"/>
    </row>
    <row r="1021" spans="1:5" ht="18.75" x14ac:dyDescent="0.3">
      <c r="A1021" s="1"/>
      <c r="B1021" s="1"/>
      <c r="C1021" s="1"/>
      <c r="D1021" s="1"/>
      <c r="E1021" s="1"/>
    </row>
    <row r="1022" spans="1:5" ht="18.75" x14ac:dyDescent="0.3">
      <c r="A1022" s="1"/>
      <c r="B1022" s="1"/>
      <c r="C1022" s="1"/>
      <c r="D1022" s="1"/>
      <c r="E1022" s="1"/>
    </row>
    <row r="1023" spans="1:5" ht="18.75" x14ac:dyDescent="0.3">
      <c r="A1023" s="1"/>
      <c r="B1023" s="1"/>
      <c r="C1023" s="1"/>
      <c r="D1023" s="1"/>
      <c r="E1023" s="1"/>
    </row>
    <row r="1024" spans="1:5" ht="18.75" x14ac:dyDescent="0.3">
      <c r="A1024" s="1"/>
      <c r="B1024" s="1"/>
      <c r="C1024" s="1"/>
      <c r="D1024" s="1"/>
      <c r="E1024" s="1"/>
    </row>
    <row r="1025" spans="1:5" ht="18.75" x14ac:dyDescent="0.3">
      <c r="A1025" s="1"/>
      <c r="B1025" s="1"/>
      <c r="C1025" s="1"/>
      <c r="D1025" s="1"/>
      <c r="E1025" s="1"/>
    </row>
    <row r="1026" spans="1:5" ht="18.75" x14ac:dyDescent="0.3">
      <c r="A1026" s="1"/>
      <c r="B1026" s="1"/>
      <c r="C1026" s="1"/>
      <c r="D1026" s="1"/>
      <c r="E1026" s="1"/>
    </row>
    <row r="1027" spans="1:5" ht="18.75" x14ac:dyDescent="0.3">
      <c r="A1027" s="1"/>
      <c r="B1027" s="1"/>
      <c r="C1027" s="1"/>
      <c r="D1027" s="1"/>
      <c r="E1027" s="1"/>
    </row>
    <row r="1028" spans="1:5" ht="18.75" x14ac:dyDescent="0.3">
      <c r="A1028" s="1"/>
      <c r="B1028" s="1"/>
      <c r="C1028" s="1"/>
      <c r="D1028" s="1"/>
      <c r="E1028" s="1"/>
    </row>
    <row r="1029" spans="1:5" ht="18.75" x14ac:dyDescent="0.3">
      <c r="A1029" s="1"/>
      <c r="B1029" s="1"/>
      <c r="C1029" s="1"/>
      <c r="D1029" s="1"/>
      <c r="E1029" s="1"/>
    </row>
    <row r="1030" spans="1:5" ht="18.75" x14ac:dyDescent="0.3">
      <c r="A1030" s="1"/>
      <c r="B1030" s="1"/>
      <c r="C1030" s="1"/>
      <c r="D1030" s="1"/>
      <c r="E1030" s="1"/>
    </row>
    <row r="1031" spans="1:5" ht="18.75" x14ac:dyDescent="0.3">
      <c r="A1031" s="1"/>
      <c r="B1031" s="1"/>
      <c r="C1031" s="1"/>
      <c r="D1031" s="1"/>
      <c r="E1031" s="1"/>
    </row>
    <row r="1032" spans="1:5" ht="18.75" x14ac:dyDescent="0.3">
      <c r="A1032" s="1"/>
      <c r="B1032" s="1"/>
      <c r="C1032" s="1"/>
      <c r="D1032" s="1"/>
      <c r="E1032" s="1"/>
    </row>
    <row r="1033" spans="1:5" ht="18.75" x14ac:dyDescent="0.3">
      <c r="A1033" s="1"/>
      <c r="B1033" s="1"/>
      <c r="C1033" s="1"/>
      <c r="D1033" s="1"/>
      <c r="E1033" s="1"/>
    </row>
    <row r="1034" spans="1:5" ht="18.75" x14ac:dyDescent="0.3">
      <c r="A1034" s="1"/>
      <c r="B1034" s="1"/>
      <c r="C1034" s="1"/>
      <c r="D1034" s="1"/>
      <c r="E1034" s="1"/>
    </row>
    <row r="1035" spans="1:5" ht="18.75" x14ac:dyDescent="0.3">
      <c r="A1035" s="1"/>
      <c r="B1035" s="1"/>
      <c r="C1035" s="1"/>
      <c r="D1035" s="1"/>
      <c r="E1035" s="1"/>
    </row>
    <row r="1036" spans="1:5" ht="18.75" x14ac:dyDescent="0.3">
      <c r="A1036" s="1"/>
      <c r="B1036" s="1"/>
      <c r="C1036" s="1"/>
      <c r="D1036" s="1"/>
      <c r="E1036" s="1"/>
    </row>
    <row r="1037" spans="1:5" ht="18.75" x14ac:dyDescent="0.3">
      <c r="A1037" s="1"/>
      <c r="B1037" s="1"/>
      <c r="C1037" s="1"/>
      <c r="D1037" s="1"/>
      <c r="E1037" s="1"/>
    </row>
    <row r="1038" spans="1:5" ht="18.75" x14ac:dyDescent="0.3">
      <c r="A1038" s="1"/>
      <c r="B1038" s="1"/>
      <c r="C1038" s="1"/>
      <c r="D1038" s="1"/>
      <c r="E1038" s="1"/>
    </row>
    <row r="1039" spans="1:5" ht="18.75" x14ac:dyDescent="0.3">
      <c r="A1039" s="1"/>
      <c r="B1039" s="1"/>
      <c r="C1039" s="1"/>
      <c r="D1039" s="1"/>
      <c r="E1039" s="1"/>
    </row>
    <row r="1040" spans="1:5" ht="18.75" x14ac:dyDescent="0.3">
      <c r="A1040" s="1"/>
      <c r="B1040" s="1"/>
      <c r="C1040" s="1"/>
      <c r="D1040" s="1"/>
      <c r="E1040" s="1"/>
    </row>
    <row r="1041" spans="1:5" ht="18.75" x14ac:dyDescent="0.3">
      <c r="A1041" s="1"/>
      <c r="B1041" s="1"/>
      <c r="C1041" s="1"/>
      <c r="D1041" s="1"/>
      <c r="E1041" s="1"/>
    </row>
    <row r="1042" spans="1:5" ht="18.75" x14ac:dyDescent="0.3">
      <c r="A1042" s="1"/>
      <c r="B1042" s="1"/>
      <c r="C1042" s="1"/>
      <c r="D1042" s="1"/>
      <c r="E1042" s="1"/>
    </row>
    <row r="1043" spans="1:5" ht="18.75" x14ac:dyDescent="0.3">
      <c r="A1043" s="1"/>
      <c r="B1043" s="1"/>
      <c r="C1043" s="1"/>
      <c r="D1043" s="1"/>
      <c r="E1043" s="1"/>
    </row>
    <row r="1044" spans="1:5" ht="18.75" x14ac:dyDescent="0.3">
      <c r="A1044" s="1"/>
      <c r="B1044" s="1"/>
      <c r="C1044" s="1"/>
      <c r="D1044" s="1"/>
      <c r="E1044" s="1"/>
    </row>
    <row r="1045" spans="1:5" ht="18.75" x14ac:dyDescent="0.3">
      <c r="A1045" s="1"/>
      <c r="B1045" s="1"/>
      <c r="C1045" s="1"/>
      <c r="D1045" s="1"/>
      <c r="E1045" s="1"/>
    </row>
    <row r="1046" spans="1:5" ht="18.75" x14ac:dyDescent="0.3">
      <c r="A1046" s="1"/>
      <c r="B1046" s="1"/>
      <c r="C1046" s="1"/>
      <c r="D1046" s="1"/>
      <c r="E1046" s="1"/>
    </row>
    <row r="1047" spans="1:5" ht="18.75" x14ac:dyDescent="0.3">
      <c r="A1047" s="1"/>
      <c r="B1047" s="1"/>
      <c r="C1047" s="1"/>
      <c r="D1047" s="1"/>
      <c r="E1047" s="1"/>
    </row>
    <row r="1048" spans="1:5" ht="18.75" x14ac:dyDescent="0.3">
      <c r="A1048" s="1"/>
      <c r="B1048" s="1"/>
      <c r="C1048" s="1"/>
      <c r="D1048" s="1"/>
      <c r="E1048" s="1"/>
    </row>
    <row r="1049" spans="1:5" ht="18.75" x14ac:dyDescent="0.3">
      <c r="A1049" s="1"/>
      <c r="B1049" s="1"/>
      <c r="C1049" s="1"/>
      <c r="D1049" s="1"/>
      <c r="E1049" s="1"/>
    </row>
    <row r="1050" spans="1:5" ht="18.75" x14ac:dyDescent="0.3">
      <c r="A1050" s="1"/>
      <c r="B1050" s="1"/>
      <c r="C1050" s="1"/>
      <c r="D1050" s="1"/>
      <c r="E1050" s="1"/>
    </row>
    <row r="1051" spans="1:5" ht="18.75" x14ac:dyDescent="0.3">
      <c r="A1051" s="1"/>
      <c r="B1051" s="1"/>
      <c r="C1051" s="1"/>
      <c r="D1051" s="1"/>
      <c r="E1051" s="1"/>
    </row>
    <row r="1052" spans="1:5" ht="18.75" x14ac:dyDescent="0.3">
      <c r="A1052" s="1"/>
      <c r="B1052" s="1"/>
      <c r="C1052" s="1"/>
      <c r="D1052" s="1"/>
      <c r="E1052" s="1"/>
    </row>
    <row r="1053" spans="1:5" ht="18.75" x14ac:dyDescent="0.3">
      <c r="A1053" s="1"/>
      <c r="B1053" s="1"/>
      <c r="C1053" s="1"/>
      <c r="D1053" s="1"/>
      <c r="E1053" s="1"/>
    </row>
    <row r="1054" spans="1:5" ht="18.75" x14ac:dyDescent="0.3">
      <c r="A1054" s="1"/>
      <c r="B1054" s="1"/>
      <c r="C1054" s="1"/>
      <c r="D1054" s="1"/>
      <c r="E1054" s="1"/>
    </row>
    <row r="1055" spans="1:5" ht="18.75" x14ac:dyDescent="0.3">
      <c r="A1055" s="1"/>
      <c r="B1055" s="1"/>
      <c r="C1055" s="1"/>
      <c r="D1055" s="1"/>
      <c r="E1055" s="1"/>
    </row>
    <row r="1056" spans="1:5" ht="18.75" x14ac:dyDescent="0.3">
      <c r="A1056" s="1"/>
      <c r="B1056" s="1"/>
      <c r="C1056" s="1"/>
      <c r="D1056" s="1"/>
      <c r="E1056" s="1"/>
    </row>
    <row r="1057" spans="1:5" ht="18.75" x14ac:dyDescent="0.3">
      <c r="A1057" s="1"/>
      <c r="B1057" s="1"/>
      <c r="C1057" s="1"/>
      <c r="D1057" s="1"/>
      <c r="E1057" s="1"/>
    </row>
    <row r="1058" spans="1:5" ht="18.75" x14ac:dyDescent="0.3">
      <c r="A1058" s="1"/>
      <c r="B1058" s="1"/>
      <c r="C1058" s="1"/>
      <c r="D1058" s="1"/>
      <c r="E1058" s="1"/>
    </row>
    <row r="1059" spans="1:5" ht="18.75" x14ac:dyDescent="0.3">
      <c r="A1059" s="1"/>
      <c r="B1059" s="1"/>
      <c r="C1059" s="1"/>
      <c r="D1059" s="1"/>
      <c r="E1059" s="1"/>
    </row>
    <row r="1060" spans="1:5" ht="18.75" x14ac:dyDescent="0.3">
      <c r="A1060" s="1"/>
      <c r="B1060" s="1"/>
      <c r="C1060" s="1"/>
      <c r="D1060" s="1"/>
      <c r="E1060" s="1"/>
    </row>
    <row r="1061" spans="1:5" ht="18.75" x14ac:dyDescent="0.3">
      <c r="A1061" s="1"/>
      <c r="B1061" s="1"/>
      <c r="C1061" s="1"/>
      <c r="D1061" s="1"/>
      <c r="E1061" s="1"/>
    </row>
    <row r="1062" spans="1:5" ht="18.75" x14ac:dyDescent="0.3">
      <c r="A1062" s="1"/>
      <c r="B1062" s="1"/>
      <c r="C1062" s="1"/>
      <c r="D1062" s="1"/>
      <c r="E1062" s="1"/>
    </row>
    <row r="1063" spans="1:5" ht="18.75" x14ac:dyDescent="0.3">
      <c r="A1063" s="1"/>
      <c r="B1063" s="1"/>
      <c r="C1063" s="1"/>
      <c r="D1063" s="1"/>
      <c r="E1063" s="1"/>
    </row>
    <row r="1064" spans="1:5" ht="18.75" x14ac:dyDescent="0.3">
      <c r="A1064" s="1"/>
      <c r="B1064" s="1"/>
      <c r="C1064" s="1"/>
      <c r="D1064" s="1"/>
      <c r="E1064" s="1"/>
    </row>
    <row r="1065" spans="1:5" ht="18.75" x14ac:dyDescent="0.3">
      <c r="A1065" s="1"/>
      <c r="B1065" s="1"/>
      <c r="C1065" s="1"/>
      <c r="D1065" s="1"/>
      <c r="E1065" s="1"/>
    </row>
    <row r="1066" spans="1:5" ht="18.75" x14ac:dyDescent="0.3">
      <c r="A1066" s="1"/>
      <c r="B1066" s="1"/>
      <c r="C1066" s="1"/>
      <c r="D1066" s="1"/>
      <c r="E1066" s="1"/>
    </row>
    <row r="1067" spans="1:5" ht="18.75" x14ac:dyDescent="0.3">
      <c r="A1067" s="1"/>
      <c r="B1067" s="1"/>
      <c r="C1067" s="1"/>
      <c r="D1067" s="1"/>
      <c r="E1067" s="1"/>
    </row>
    <row r="1068" spans="1:5" ht="18.75" x14ac:dyDescent="0.3">
      <c r="A1068" s="1"/>
      <c r="B1068" s="1"/>
      <c r="C1068" s="1"/>
      <c r="D1068" s="1"/>
      <c r="E1068" s="1"/>
    </row>
    <row r="1069" spans="1:5" ht="18.75" x14ac:dyDescent="0.3">
      <c r="A1069" s="1"/>
      <c r="B1069" s="1"/>
      <c r="C1069" s="1"/>
      <c r="D1069" s="1"/>
      <c r="E1069" s="1"/>
    </row>
    <row r="1070" spans="1:5" ht="18.75" x14ac:dyDescent="0.3">
      <c r="A1070" s="1"/>
      <c r="B1070" s="1"/>
      <c r="C1070" s="1"/>
      <c r="D1070" s="1"/>
      <c r="E1070" s="1"/>
    </row>
    <row r="1071" spans="1:5" ht="18.75" x14ac:dyDescent="0.3">
      <c r="A1071" s="1"/>
      <c r="B1071" s="1"/>
      <c r="C1071" s="1"/>
      <c r="D1071" s="1"/>
      <c r="E1071" s="1"/>
    </row>
    <row r="1072" spans="1:5" ht="18.75" x14ac:dyDescent="0.3">
      <c r="A1072" s="1"/>
      <c r="B1072" s="1"/>
      <c r="C1072" s="1"/>
      <c r="D1072" s="1"/>
      <c r="E1072" s="1"/>
    </row>
    <row r="1073" spans="1:5" ht="18.75" x14ac:dyDescent="0.3">
      <c r="A1073" s="1"/>
      <c r="B1073" s="1"/>
      <c r="C1073" s="1"/>
      <c r="D1073" s="1"/>
      <c r="E1073" s="1"/>
    </row>
    <row r="1074" spans="1:5" ht="18.75" x14ac:dyDescent="0.3">
      <c r="A1074" s="1"/>
      <c r="B1074" s="1"/>
      <c r="C1074" s="1"/>
      <c r="D1074" s="1"/>
      <c r="E1074" s="1"/>
    </row>
    <row r="1075" spans="1:5" ht="18.75" x14ac:dyDescent="0.3">
      <c r="A1075" s="1"/>
      <c r="B1075" s="1"/>
      <c r="C1075" s="1"/>
      <c r="D1075" s="1"/>
      <c r="E1075" s="1"/>
    </row>
    <row r="1076" spans="1:5" ht="18.75" x14ac:dyDescent="0.3">
      <c r="A1076" s="1"/>
      <c r="B1076" s="1"/>
      <c r="C1076" s="1"/>
      <c r="D1076" s="1"/>
      <c r="E1076" s="1"/>
    </row>
    <row r="1077" spans="1:5" ht="18.75" x14ac:dyDescent="0.3">
      <c r="A1077" s="1"/>
      <c r="B1077" s="1"/>
      <c r="C1077" s="1"/>
      <c r="D1077" s="1"/>
      <c r="E1077" s="1"/>
    </row>
    <row r="1078" spans="1:5" ht="18.75" x14ac:dyDescent="0.3">
      <c r="A1078" s="1"/>
      <c r="B1078" s="1"/>
      <c r="C1078" s="1"/>
      <c r="D1078" s="1"/>
      <c r="E1078" s="1"/>
    </row>
    <row r="1079" spans="1:5" ht="18.75" x14ac:dyDescent="0.3">
      <c r="A1079" s="1"/>
      <c r="B1079" s="1"/>
      <c r="C1079" s="1"/>
      <c r="D1079" s="1"/>
      <c r="E1079" s="1"/>
    </row>
    <row r="1080" spans="1:5" ht="18.75" x14ac:dyDescent="0.3">
      <c r="A1080" s="1"/>
      <c r="B1080" s="1"/>
      <c r="C1080" s="1"/>
      <c r="D1080" s="1"/>
      <c r="E1080" s="1"/>
    </row>
    <row r="1081" spans="1:5" ht="18.75" x14ac:dyDescent="0.3">
      <c r="A1081" s="1"/>
      <c r="B1081" s="1"/>
      <c r="C1081" s="1"/>
      <c r="D1081" s="1"/>
      <c r="E1081" s="1"/>
    </row>
    <row r="1082" spans="1:5" ht="18.75" x14ac:dyDescent="0.3">
      <c r="A1082" s="1"/>
      <c r="B1082" s="1"/>
      <c r="C1082" s="1"/>
      <c r="D1082" s="1"/>
      <c r="E1082" s="1"/>
    </row>
    <row r="1083" spans="1:5" ht="18.75" x14ac:dyDescent="0.3">
      <c r="A1083" s="1"/>
      <c r="B1083" s="1"/>
      <c r="C1083" s="1"/>
      <c r="D1083" s="1"/>
      <c r="E1083" s="1"/>
    </row>
    <row r="1084" spans="1:5" ht="18.75" x14ac:dyDescent="0.3">
      <c r="A1084" s="1"/>
      <c r="B1084" s="1"/>
      <c r="C1084" s="1"/>
      <c r="D1084" s="1"/>
      <c r="E1084" s="1"/>
    </row>
    <row r="1085" spans="1:5" ht="18.75" x14ac:dyDescent="0.3">
      <c r="A1085" s="1"/>
      <c r="B1085" s="1"/>
      <c r="C1085" s="1"/>
      <c r="D1085" s="1"/>
      <c r="E1085" s="1"/>
    </row>
    <row r="1086" spans="1:5" ht="18.75" x14ac:dyDescent="0.3">
      <c r="A1086" s="1"/>
      <c r="B1086" s="1"/>
      <c r="C1086" s="1"/>
      <c r="D1086" s="1"/>
      <c r="E1086" s="1"/>
    </row>
    <row r="1087" spans="1:5" ht="18.75" x14ac:dyDescent="0.3">
      <c r="A1087" s="1"/>
      <c r="B1087" s="1"/>
      <c r="C1087" s="1"/>
      <c r="D1087" s="1"/>
      <c r="E1087" s="1"/>
    </row>
    <row r="1088" spans="1:5" ht="18.75" x14ac:dyDescent="0.3">
      <c r="A1088" s="1"/>
      <c r="B1088" s="1"/>
      <c r="C1088" s="1"/>
      <c r="D1088" s="1"/>
      <c r="E1088" s="1"/>
    </row>
    <row r="1089" spans="1:5" ht="18.75" x14ac:dyDescent="0.3">
      <c r="A1089" s="1"/>
      <c r="B1089" s="1"/>
      <c r="C1089" s="1"/>
      <c r="D1089" s="1"/>
      <c r="E1089" s="1"/>
    </row>
    <row r="1090" spans="1:5" ht="18.75" x14ac:dyDescent="0.3">
      <c r="A1090" s="1"/>
      <c r="B1090" s="1"/>
      <c r="C1090" s="1"/>
      <c r="D1090" s="1"/>
      <c r="E1090" s="1"/>
    </row>
    <row r="1091" spans="1:5" ht="18.75" x14ac:dyDescent="0.3">
      <c r="A1091" s="1"/>
      <c r="B1091" s="1"/>
      <c r="C1091" s="1"/>
      <c r="D1091" s="1"/>
      <c r="E1091" s="1"/>
    </row>
    <row r="1092" spans="1:5" ht="18.75" x14ac:dyDescent="0.3">
      <c r="A1092" s="1"/>
      <c r="B1092" s="1"/>
      <c r="C1092" s="1"/>
      <c r="D1092" s="1"/>
      <c r="E1092" s="1"/>
    </row>
    <row r="1093" spans="1:5" ht="18.75" x14ac:dyDescent="0.3">
      <c r="A1093" s="1"/>
      <c r="B1093" s="1"/>
      <c r="C1093" s="1"/>
      <c r="D1093" s="1"/>
      <c r="E1093" s="1"/>
    </row>
    <row r="1094" spans="1:5" ht="18.75" x14ac:dyDescent="0.3">
      <c r="A1094" s="1"/>
      <c r="B1094" s="1"/>
      <c r="C1094" s="1"/>
      <c r="D1094" s="1"/>
      <c r="E1094" s="1"/>
    </row>
    <row r="1095" spans="1:5" ht="18.75" x14ac:dyDescent="0.3">
      <c r="A1095" s="1"/>
      <c r="B1095" s="1"/>
      <c r="C1095" s="1"/>
      <c r="D1095" s="1"/>
      <c r="E1095" s="1"/>
    </row>
    <row r="1096" spans="1:5" ht="18.75" x14ac:dyDescent="0.3">
      <c r="A1096" s="1"/>
      <c r="B1096" s="1"/>
      <c r="C1096" s="1"/>
      <c r="D1096" s="1"/>
      <c r="E1096" s="1"/>
    </row>
    <row r="1097" spans="1:5" ht="18.75" x14ac:dyDescent="0.3">
      <c r="A1097" s="1"/>
      <c r="B1097" s="1"/>
      <c r="C1097" s="1"/>
      <c r="D1097" s="1"/>
      <c r="E1097" s="1"/>
    </row>
    <row r="1098" spans="1:5" ht="18.75" x14ac:dyDescent="0.3">
      <c r="A1098" s="1"/>
      <c r="B1098" s="1"/>
      <c r="C1098" s="1"/>
      <c r="D1098" s="1"/>
      <c r="E1098" s="1"/>
    </row>
    <row r="1099" spans="1:5" ht="18.75" x14ac:dyDescent="0.3">
      <c r="A1099" s="1"/>
      <c r="B1099" s="1"/>
      <c r="C1099" s="1"/>
      <c r="D1099" s="1"/>
      <c r="E1099" s="1"/>
    </row>
    <row r="1100" spans="1:5" ht="18.75" x14ac:dyDescent="0.3">
      <c r="A1100" s="1"/>
      <c r="B1100" s="1"/>
      <c r="C1100" s="1"/>
      <c r="D1100" s="1"/>
      <c r="E1100" s="1"/>
    </row>
    <row r="1101" spans="1:5" ht="18.75" x14ac:dyDescent="0.3">
      <c r="A1101" s="1"/>
      <c r="B1101" s="1"/>
      <c r="C1101" s="1"/>
      <c r="D1101" s="1"/>
      <c r="E1101" s="1"/>
    </row>
    <row r="1102" spans="1:5" ht="18.75" x14ac:dyDescent="0.3">
      <c r="A1102" s="1"/>
      <c r="B1102" s="1"/>
      <c r="C1102" s="1"/>
      <c r="D1102" s="1"/>
      <c r="E1102" s="1"/>
    </row>
    <row r="1103" spans="1:5" ht="18.75" x14ac:dyDescent="0.3">
      <c r="A1103" s="1"/>
      <c r="B1103" s="1"/>
      <c r="C1103" s="1"/>
      <c r="D1103" s="1"/>
      <c r="E1103" s="1"/>
    </row>
    <row r="1104" spans="1:5" ht="18.75" x14ac:dyDescent="0.3">
      <c r="A1104" s="1"/>
      <c r="B1104" s="1"/>
      <c r="C1104" s="1"/>
      <c r="D1104" s="1"/>
      <c r="E1104" s="1"/>
    </row>
    <row r="1105" spans="1:5" ht="18.75" x14ac:dyDescent="0.3">
      <c r="A1105" s="1"/>
      <c r="B1105" s="1"/>
      <c r="C1105" s="1"/>
      <c r="D1105" s="1"/>
      <c r="E1105" s="1"/>
    </row>
    <row r="1106" spans="1:5" ht="18.75" x14ac:dyDescent="0.3">
      <c r="A1106" s="1"/>
      <c r="B1106" s="1"/>
      <c r="C1106" s="1"/>
      <c r="D1106" s="1"/>
      <c r="E1106" s="1"/>
    </row>
    <row r="1107" spans="1:5" ht="18.75" x14ac:dyDescent="0.3">
      <c r="A1107" s="1"/>
      <c r="B1107" s="1"/>
      <c r="C1107" s="1"/>
      <c r="D1107" s="1"/>
      <c r="E1107" s="1"/>
    </row>
    <row r="1108" spans="1:5" ht="18.75" x14ac:dyDescent="0.3">
      <c r="A1108" s="1"/>
      <c r="B1108" s="1"/>
      <c r="C1108" s="1"/>
      <c r="D1108" s="1"/>
      <c r="E1108" s="1"/>
    </row>
    <row r="1109" spans="1:5" ht="18.75" x14ac:dyDescent="0.3">
      <c r="A1109" s="1"/>
      <c r="B1109" s="1"/>
      <c r="C1109" s="1"/>
      <c r="D1109" s="1"/>
      <c r="E1109" s="1"/>
    </row>
    <row r="1110" spans="1:5" ht="18.75" x14ac:dyDescent="0.3">
      <c r="A1110" s="1"/>
      <c r="B1110" s="1"/>
      <c r="C1110" s="1"/>
      <c r="D1110" s="1"/>
      <c r="E1110" s="1"/>
    </row>
    <row r="1111" spans="1:5" ht="18.75" x14ac:dyDescent="0.3">
      <c r="A1111" s="1"/>
      <c r="B1111" s="1"/>
      <c r="C1111" s="1"/>
      <c r="D1111" s="1"/>
      <c r="E1111" s="1"/>
    </row>
    <row r="1112" spans="1:5" ht="18.75" x14ac:dyDescent="0.3">
      <c r="A1112" s="1"/>
      <c r="B1112" s="1"/>
      <c r="C1112" s="1"/>
      <c r="D1112" s="1"/>
      <c r="E1112" s="1"/>
    </row>
    <row r="1113" spans="1:5" ht="18.75" x14ac:dyDescent="0.3">
      <c r="A1113" s="1"/>
      <c r="B1113" s="1"/>
      <c r="C1113" s="1"/>
      <c r="D1113" s="1"/>
      <c r="E1113" s="1"/>
    </row>
    <row r="1114" spans="1:5" ht="18.75" x14ac:dyDescent="0.3">
      <c r="A1114" s="1"/>
      <c r="B1114" s="1"/>
      <c r="C1114" s="1"/>
      <c r="D1114" s="1"/>
      <c r="E1114" s="1"/>
    </row>
    <row r="1115" spans="1:5" ht="18.75" x14ac:dyDescent="0.3">
      <c r="A1115" s="1"/>
      <c r="B1115" s="1"/>
      <c r="C1115" s="1"/>
      <c r="D1115" s="1"/>
      <c r="E1115" s="1"/>
    </row>
    <row r="1116" spans="1:5" ht="18.75" x14ac:dyDescent="0.3">
      <c r="A1116" s="1"/>
      <c r="B1116" s="1"/>
      <c r="C1116" s="1"/>
      <c r="D1116" s="1"/>
      <c r="E1116" s="1"/>
    </row>
    <row r="1117" spans="1:5" ht="18.75" x14ac:dyDescent="0.3">
      <c r="A1117" s="1"/>
      <c r="B1117" s="1"/>
      <c r="C1117" s="1"/>
      <c r="D1117" s="1"/>
      <c r="E1117" s="1"/>
    </row>
    <row r="1118" spans="1:5" ht="18.75" x14ac:dyDescent="0.3">
      <c r="A1118" s="1"/>
      <c r="B1118" s="1"/>
      <c r="C1118" s="1"/>
      <c r="D1118" s="1"/>
      <c r="E1118" s="1"/>
    </row>
    <row r="1119" spans="1:5" ht="18.75" x14ac:dyDescent="0.3">
      <c r="A1119" s="1"/>
      <c r="B1119" s="1"/>
      <c r="C1119" s="1"/>
      <c r="D1119" s="1"/>
      <c r="E1119" s="1"/>
    </row>
    <row r="1120" spans="1:5" ht="18.75" x14ac:dyDescent="0.3">
      <c r="A1120" s="1"/>
      <c r="B1120" s="1"/>
      <c r="C1120" s="1"/>
      <c r="D1120" s="1"/>
      <c r="E1120" s="1"/>
    </row>
    <row r="1121" spans="1:5" ht="18.75" x14ac:dyDescent="0.3">
      <c r="A1121" s="1"/>
      <c r="B1121" s="1"/>
      <c r="C1121" s="1"/>
      <c r="D1121" s="1"/>
      <c r="E1121" s="1"/>
    </row>
    <row r="1122" spans="1:5" ht="18.75" x14ac:dyDescent="0.3">
      <c r="A1122" s="1"/>
      <c r="B1122" s="1"/>
      <c r="C1122" s="1"/>
      <c r="D1122" s="1"/>
      <c r="E1122" s="1"/>
    </row>
    <row r="1123" spans="1:5" ht="18.75" x14ac:dyDescent="0.3">
      <c r="A1123" s="1"/>
      <c r="B1123" s="1"/>
      <c r="C1123" s="1"/>
      <c r="D1123" s="1"/>
      <c r="E1123" s="1"/>
    </row>
    <row r="1124" spans="1:5" ht="18.75" x14ac:dyDescent="0.3">
      <c r="A1124" s="1"/>
      <c r="B1124" s="1"/>
      <c r="C1124" s="1"/>
      <c r="D1124" s="1"/>
      <c r="E1124" s="1"/>
    </row>
    <row r="1125" spans="1:5" ht="18.75" x14ac:dyDescent="0.3">
      <c r="A1125" s="1"/>
      <c r="B1125" s="1"/>
      <c r="C1125" s="1"/>
      <c r="D1125" s="1"/>
      <c r="E1125" s="1"/>
    </row>
    <row r="1126" spans="1:5" ht="18.75" x14ac:dyDescent="0.3">
      <c r="A1126" s="1"/>
      <c r="B1126" s="1"/>
      <c r="C1126" s="1"/>
      <c r="D1126" s="1"/>
      <c r="E1126" s="1"/>
    </row>
    <row r="1127" spans="1:5" ht="18.75" x14ac:dyDescent="0.3">
      <c r="A1127" s="1"/>
      <c r="B1127" s="1"/>
      <c r="C1127" s="1"/>
      <c r="D1127" s="1"/>
      <c r="E1127" s="1"/>
    </row>
    <row r="1128" spans="1:5" ht="18.75" x14ac:dyDescent="0.3">
      <c r="A1128" s="1"/>
      <c r="B1128" s="1"/>
      <c r="C1128" s="1"/>
      <c r="D1128" s="1"/>
      <c r="E1128" s="1"/>
    </row>
    <row r="1129" spans="1:5" ht="18.75" x14ac:dyDescent="0.3">
      <c r="A1129" s="1"/>
      <c r="B1129" s="1"/>
      <c r="C1129" s="1"/>
      <c r="D1129" s="1"/>
      <c r="E1129" s="1"/>
    </row>
    <row r="1130" spans="1:5" ht="18.75" x14ac:dyDescent="0.3">
      <c r="A1130" s="1"/>
      <c r="B1130" s="1"/>
      <c r="C1130" s="1"/>
      <c r="D1130" s="1"/>
      <c r="E1130" s="1"/>
    </row>
    <row r="1131" spans="1:5" ht="18.75" x14ac:dyDescent="0.3">
      <c r="A1131" s="1"/>
      <c r="B1131" s="1"/>
      <c r="C1131" s="1"/>
      <c r="D1131" s="1"/>
      <c r="E1131" s="1"/>
    </row>
    <row r="1132" spans="1:5" ht="18.75" x14ac:dyDescent="0.3">
      <c r="A1132" s="1"/>
      <c r="B1132" s="1"/>
      <c r="C1132" s="1"/>
      <c r="D1132" s="1"/>
      <c r="E1132" s="1"/>
    </row>
    <row r="1133" spans="1:5" ht="18.75" x14ac:dyDescent="0.3">
      <c r="A1133" s="1"/>
      <c r="B1133" s="1"/>
      <c r="C1133" s="1"/>
      <c r="D1133" s="1"/>
      <c r="E1133" s="1"/>
    </row>
    <row r="1134" spans="1:5" ht="18.75" x14ac:dyDescent="0.3">
      <c r="A1134" s="1"/>
      <c r="B1134" s="1"/>
      <c r="C1134" s="1"/>
      <c r="D1134" s="1"/>
      <c r="E1134" s="1"/>
    </row>
    <row r="1135" spans="1:5" ht="18.75" x14ac:dyDescent="0.3">
      <c r="A1135" s="1"/>
      <c r="B1135" s="1"/>
      <c r="C1135" s="1"/>
      <c r="D1135" s="1"/>
      <c r="E1135" s="1"/>
    </row>
    <row r="1136" spans="1:5" ht="18.75" x14ac:dyDescent="0.3">
      <c r="A1136" s="1"/>
      <c r="B1136" s="1"/>
      <c r="C1136" s="1"/>
      <c r="D1136" s="1"/>
      <c r="E1136" s="1"/>
    </row>
    <row r="1137" spans="1:5" ht="18.75" x14ac:dyDescent="0.3">
      <c r="A1137" s="1"/>
      <c r="B1137" s="1"/>
      <c r="C1137" s="1"/>
      <c r="D1137" s="1"/>
      <c r="E1137" s="1"/>
    </row>
    <row r="1138" spans="1:5" ht="18.75" x14ac:dyDescent="0.3">
      <c r="A1138" s="1"/>
      <c r="B1138" s="1"/>
      <c r="C1138" s="1"/>
      <c r="D1138" s="1"/>
      <c r="E1138" s="1"/>
    </row>
    <row r="1139" spans="1:5" ht="18.75" x14ac:dyDescent="0.3">
      <c r="A1139" s="1"/>
      <c r="B1139" s="1"/>
      <c r="C1139" s="1"/>
      <c r="D1139" s="1"/>
      <c r="E1139" s="1"/>
    </row>
    <row r="1140" spans="1:5" ht="18.75" x14ac:dyDescent="0.3">
      <c r="A1140" s="1"/>
      <c r="B1140" s="1"/>
      <c r="C1140" s="1"/>
      <c r="D1140" s="1"/>
      <c r="E1140" s="1"/>
    </row>
    <row r="1141" spans="1:5" ht="18.75" x14ac:dyDescent="0.3">
      <c r="A1141" s="1"/>
      <c r="B1141" s="1"/>
      <c r="C1141" s="1"/>
      <c r="D1141" s="1"/>
      <c r="E1141" s="1"/>
    </row>
    <row r="1142" spans="1:5" ht="18.75" x14ac:dyDescent="0.3">
      <c r="A1142" s="1"/>
      <c r="B1142" s="1"/>
      <c r="C1142" s="1"/>
      <c r="D1142" s="1"/>
      <c r="E1142" s="1"/>
    </row>
    <row r="1143" spans="1:5" ht="18.75" x14ac:dyDescent="0.3">
      <c r="A1143" s="1"/>
      <c r="B1143" s="1"/>
      <c r="C1143" s="1"/>
      <c r="D1143" s="1"/>
      <c r="E1143" s="1"/>
    </row>
    <row r="1144" spans="1:5" ht="18.75" x14ac:dyDescent="0.3">
      <c r="A1144" s="1"/>
      <c r="B1144" s="1"/>
      <c r="C1144" s="1"/>
      <c r="D1144" s="1"/>
      <c r="E1144" s="1"/>
    </row>
    <row r="1145" spans="1:5" ht="18.75" x14ac:dyDescent="0.3">
      <c r="A1145" s="1"/>
      <c r="B1145" s="1"/>
      <c r="C1145" s="1"/>
      <c r="D1145" s="1"/>
      <c r="E1145" s="1"/>
    </row>
    <row r="1146" spans="1:5" ht="18.75" x14ac:dyDescent="0.3">
      <c r="A1146" s="1"/>
      <c r="B1146" s="1"/>
      <c r="C1146" s="1"/>
      <c r="D1146" s="1"/>
      <c r="E1146" s="1"/>
    </row>
    <row r="1147" spans="1:5" ht="18.75" x14ac:dyDescent="0.3">
      <c r="A1147" s="1"/>
      <c r="B1147" s="1"/>
      <c r="C1147" s="1"/>
      <c r="D1147" s="1"/>
      <c r="E1147" s="1"/>
    </row>
    <row r="1148" spans="1:5" ht="18.75" x14ac:dyDescent="0.3">
      <c r="A1148" s="1"/>
      <c r="B1148" s="1"/>
      <c r="C1148" s="1"/>
      <c r="D1148" s="1"/>
      <c r="E1148" s="1"/>
    </row>
    <row r="1149" spans="1:5" ht="18.75" x14ac:dyDescent="0.3">
      <c r="A1149" s="1"/>
      <c r="B1149" s="1"/>
      <c r="C1149" s="1"/>
      <c r="D1149" s="1"/>
      <c r="E1149" s="1"/>
    </row>
    <row r="1150" spans="1:5" ht="18.75" x14ac:dyDescent="0.3">
      <c r="A1150" s="1"/>
      <c r="B1150" s="1"/>
      <c r="C1150" s="1"/>
      <c r="D1150" s="1"/>
      <c r="E1150" s="1"/>
    </row>
    <row r="1151" spans="1:5" ht="18.75" x14ac:dyDescent="0.3">
      <c r="A1151" s="1"/>
      <c r="B1151" s="1"/>
      <c r="C1151" s="1"/>
      <c r="D1151" s="1"/>
      <c r="E1151" s="1"/>
    </row>
    <row r="1152" spans="1:5" ht="18.75" x14ac:dyDescent="0.3">
      <c r="A1152" s="1"/>
      <c r="B1152" s="1"/>
      <c r="C1152" s="1"/>
      <c r="D1152" s="1"/>
      <c r="E1152" s="1"/>
    </row>
    <row r="1153" spans="1:5" ht="18.75" x14ac:dyDescent="0.3">
      <c r="A1153" s="1"/>
      <c r="B1153" s="1"/>
      <c r="C1153" s="1"/>
      <c r="D1153" s="1"/>
      <c r="E1153" s="1"/>
    </row>
    <row r="1154" spans="1:5" ht="18.75" x14ac:dyDescent="0.3">
      <c r="A1154" s="1"/>
      <c r="B1154" s="1"/>
      <c r="C1154" s="1"/>
      <c r="D1154" s="1"/>
      <c r="E1154" s="1"/>
    </row>
    <row r="1155" spans="1:5" ht="18.75" x14ac:dyDescent="0.3">
      <c r="A1155" s="1"/>
      <c r="B1155" s="1"/>
      <c r="C1155" s="1"/>
      <c r="D1155" s="1"/>
      <c r="E1155" s="1"/>
    </row>
    <row r="1156" spans="1:5" ht="18.75" x14ac:dyDescent="0.3">
      <c r="A1156" s="1"/>
      <c r="B1156" s="1"/>
      <c r="C1156" s="1"/>
      <c r="D1156" s="1"/>
      <c r="E1156" s="1"/>
    </row>
    <row r="1157" spans="1:5" ht="18.75" x14ac:dyDescent="0.3">
      <c r="A1157" s="1"/>
      <c r="B1157" s="1"/>
      <c r="C1157" s="1"/>
      <c r="D1157" s="1"/>
      <c r="E1157" s="1"/>
    </row>
    <row r="1158" spans="1:5" ht="18.75" x14ac:dyDescent="0.3">
      <c r="A1158" s="1"/>
      <c r="B1158" s="1"/>
      <c r="C1158" s="1"/>
      <c r="D1158" s="1"/>
      <c r="E1158" s="1"/>
    </row>
    <row r="1159" spans="1:5" ht="18.75" x14ac:dyDescent="0.3">
      <c r="A1159" s="1"/>
      <c r="B1159" s="1"/>
      <c r="C1159" s="1"/>
      <c r="D1159" s="1"/>
      <c r="E1159" s="1"/>
    </row>
    <row r="1160" spans="1:5" ht="18.75" x14ac:dyDescent="0.3">
      <c r="A1160" s="1"/>
      <c r="B1160" s="1"/>
      <c r="C1160" s="1"/>
      <c r="D1160" s="1"/>
      <c r="E1160" s="1"/>
    </row>
    <row r="1161" spans="1:5" ht="18.75" x14ac:dyDescent="0.3">
      <c r="A1161" s="1"/>
      <c r="B1161" s="1"/>
      <c r="C1161" s="1"/>
      <c r="D1161" s="1"/>
      <c r="E1161" s="1"/>
    </row>
    <row r="1162" spans="1:5" ht="18.75" x14ac:dyDescent="0.3">
      <c r="A1162" s="1"/>
      <c r="B1162" s="1"/>
      <c r="C1162" s="1"/>
      <c r="D1162" s="1"/>
      <c r="E1162" s="1"/>
    </row>
    <row r="1163" spans="1:5" ht="18.75" x14ac:dyDescent="0.3">
      <c r="A1163" s="1"/>
      <c r="B1163" s="1"/>
      <c r="C1163" s="1"/>
      <c r="D1163" s="1"/>
      <c r="E1163" s="1"/>
    </row>
    <row r="1164" spans="1:5" ht="18.75" x14ac:dyDescent="0.3">
      <c r="A1164" s="1"/>
      <c r="B1164" s="1"/>
      <c r="C1164" s="1"/>
      <c r="D1164" s="1"/>
      <c r="E1164" s="1"/>
    </row>
    <row r="1165" spans="1:5" ht="18.75" x14ac:dyDescent="0.3">
      <c r="A1165" s="1"/>
      <c r="B1165" s="1"/>
      <c r="C1165" s="1"/>
      <c r="D1165" s="1"/>
      <c r="E1165" s="1"/>
    </row>
    <row r="1166" spans="1:5" ht="18.75" x14ac:dyDescent="0.3">
      <c r="A1166" s="1"/>
      <c r="B1166" s="1"/>
      <c r="C1166" s="1"/>
      <c r="D1166" s="1"/>
      <c r="E1166" s="1"/>
    </row>
    <row r="1167" spans="1:5" ht="18.75" x14ac:dyDescent="0.3">
      <c r="A1167" s="1"/>
      <c r="B1167" s="1"/>
      <c r="C1167" s="1"/>
      <c r="D1167" s="1"/>
      <c r="E1167" s="1"/>
    </row>
    <row r="1168" spans="1:5" ht="18.75" x14ac:dyDescent="0.3">
      <c r="A1168" s="1"/>
      <c r="B1168" s="1"/>
      <c r="C1168" s="1"/>
      <c r="D1168" s="1"/>
      <c r="E1168" s="1"/>
    </row>
    <row r="1169" spans="1:5" ht="18.75" x14ac:dyDescent="0.3">
      <c r="A1169" s="1"/>
      <c r="B1169" s="1"/>
      <c r="C1169" s="1"/>
      <c r="D1169" s="1"/>
      <c r="E1169" s="1"/>
    </row>
    <row r="1170" spans="1:5" ht="18.75" x14ac:dyDescent="0.3">
      <c r="A1170" s="1"/>
      <c r="B1170" s="1"/>
      <c r="C1170" s="1"/>
      <c r="D1170" s="1"/>
      <c r="E1170" s="1"/>
    </row>
    <row r="1171" spans="1:5" ht="18.75" x14ac:dyDescent="0.3">
      <c r="A1171" s="1"/>
      <c r="B1171" s="1"/>
      <c r="C1171" s="1"/>
      <c r="D1171" s="1"/>
      <c r="E1171" s="1"/>
    </row>
    <row r="1172" spans="1:5" ht="18.75" x14ac:dyDescent="0.3">
      <c r="A1172" s="1"/>
      <c r="B1172" s="1"/>
      <c r="C1172" s="1"/>
      <c r="D1172" s="1"/>
      <c r="E1172" s="1"/>
    </row>
    <row r="1173" spans="1:5" ht="18.75" x14ac:dyDescent="0.3">
      <c r="A1173" s="1"/>
      <c r="B1173" s="1"/>
      <c r="C1173" s="1"/>
      <c r="D1173" s="1"/>
      <c r="E1173" s="1"/>
    </row>
    <row r="1174" spans="1:5" ht="18.75" x14ac:dyDescent="0.3">
      <c r="A1174" s="1"/>
      <c r="B1174" s="1"/>
      <c r="C1174" s="1"/>
      <c r="D1174" s="1"/>
      <c r="E1174" s="1"/>
    </row>
    <row r="1175" spans="1:5" ht="18.75" x14ac:dyDescent="0.3">
      <c r="A1175" s="1"/>
      <c r="B1175" s="1"/>
      <c r="C1175" s="1"/>
      <c r="D1175" s="1"/>
      <c r="E1175" s="1"/>
    </row>
    <row r="1176" spans="1:5" ht="18.75" x14ac:dyDescent="0.3">
      <c r="A1176" s="1"/>
      <c r="B1176" s="1"/>
      <c r="C1176" s="1"/>
      <c r="D1176" s="1"/>
      <c r="E1176" s="1"/>
    </row>
    <row r="1177" spans="1:5" ht="18.75" x14ac:dyDescent="0.3">
      <c r="A1177" s="1"/>
      <c r="B1177" s="1"/>
      <c r="C1177" s="1"/>
      <c r="D1177" s="1"/>
      <c r="E1177" s="1"/>
    </row>
    <row r="1178" spans="1:5" ht="18.75" x14ac:dyDescent="0.3">
      <c r="A1178" s="1"/>
      <c r="B1178" s="1"/>
      <c r="C1178" s="1"/>
      <c r="D1178" s="1"/>
      <c r="E1178" s="1"/>
    </row>
    <row r="1179" spans="1:5" ht="18.75" x14ac:dyDescent="0.3">
      <c r="A1179" s="1"/>
      <c r="B1179" s="1"/>
      <c r="C1179" s="1"/>
      <c r="D1179" s="1"/>
      <c r="E1179" s="1"/>
    </row>
    <row r="1180" spans="1:5" ht="18.75" x14ac:dyDescent="0.3">
      <c r="A1180" s="1"/>
      <c r="B1180" s="1"/>
      <c r="C1180" s="1"/>
      <c r="D1180" s="1"/>
      <c r="E1180" s="1"/>
    </row>
    <row r="1181" spans="1:5" ht="18.75" x14ac:dyDescent="0.3">
      <c r="A1181" s="1"/>
      <c r="B1181" s="1"/>
      <c r="C1181" s="1"/>
      <c r="D1181" s="1"/>
      <c r="E1181" s="1"/>
    </row>
    <row r="1182" spans="1:5" ht="18.75" x14ac:dyDescent="0.3">
      <c r="A1182" s="1"/>
      <c r="B1182" s="1"/>
      <c r="C1182" s="1"/>
      <c r="D1182" s="1"/>
      <c r="E1182" s="1"/>
    </row>
    <row r="1183" spans="1:5" ht="18.75" x14ac:dyDescent="0.3">
      <c r="A1183" s="1"/>
      <c r="B1183" s="1"/>
      <c r="C1183" s="1"/>
      <c r="D1183" s="1"/>
      <c r="E1183" s="1"/>
    </row>
    <row r="1184" spans="1:5" ht="18.75" x14ac:dyDescent="0.3">
      <c r="A1184" s="1"/>
      <c r="B1184" s="1"/>
      <c r="C1184" s="1"/>
      <c r="D1184" s="1"/>
      <c r="E1184" s="1"/>
    </row>
    <row r="1185" spans="1:5" ht="18.75" x14ac:dyDescent="0.3">
      <c r="A1185" s="1"/>
      <c r="B1185" s="1"/>
      <c r="C1185" s="1"/>
      <c r="D1185" s="1"/>
      <c r="E1185" s="1"/>
    </row>
    <row r="1186" spans="1:5" ht="18.75" x14ac:dyDescent="0.3">
      <c r="A1186" s="1"/>
      <c r="B1186" s="1"/>
      <c r="C1186" s="1"/>
      <c r="D1186" s="1"/>
      <c r="E1186" s="1"/>
    </row>
    <row r="1187" spans="1:5" ht="18.75" x14ac:dyDescent="0.3">
      <c r="A1187" s="1"/>
      <c r="B1187" s="1"/>
      <c r="C1187" s="1"/>
      <c r="D1187" s="1"/>
      <c r="E1187" s="1"/>
    </row>
    <row r="1188" spans="1:5" ht="18.75" x14ac:dyDescent="0.3">
      <c r="A1188" s="1"/>
      <c r="B1188" s="1"/>
      <c r="C1188" s="1"/>
      <c r="D1188" s="1"/>
      <c r="E1188" s="1"/>
    </row>
    <row r="1189" spans="1:5" ht="18.75" x14ac:dyDescent="0.3">
      <c r="A1189" s="1"/>
      <c r="B1189" s="1"/>
      <c r="C1189" s="1"/>
      <c r="D1189" s="1"/>
      <c r="E1189" s="1"/>
    </row>
    <row r="1190" spans="1:5" ht="18.75" x14ac:dyDescent="0.3">
      <c r="A1190" s="1"/>
      <c r="B1190" s="1"/>
      <c r="C1190" s="1"/>
      <c r="D1190" s="1"/>
      <c r="E1190" s="1"/>
    </row>
    <row r="1191" spans="1:5" ht="18.75" x14ac:dyDescent="0.3">
      <c r="A1191" s="1"/>
      <c r="B1191" s="1"/>
      <c r="C1191" s="1"/>
      <c r="D1191" s="1"/>
      <c r="E1191" s="1"/>
    </row>
    <row r="1192" spans="1:5" ht="18.75" x14ac:dyDescent="0.3">
      <c r="A1192" s="1"/>
      <c r="B1192" s="1"/>
      <c r="C1192" s="1"/>
      <c r="D1192" s="1"/>
      <c r="E1192" s="1"/>
    </row>
    <row r="1193" spans="1:5" ht="18.75" x14ac:dyDescent="0.3">
      <c r="A1193" s="1"/>
      <c r="B1193" s="1"/>
      <c r="C1193" s="1"/>
      <c r="D1193" s="1"/>
      <c r="E1193" s="1"/>
    </row>
    <row r="1194" spans="1:5" ht="18.75" x14ac:dyDescent="0.3">
      <c r="A1194" s="1"/>
      <c r="B1194" s="1"/>
      <c r="C1194" s="1"/>
      <c r="D1194" s="1"/>
      <c r="E1194" s="1"/>
    </row>
    <row r="1195" spans="1:5" ht="18.75" x14ac:dyDescent="0.3">
      <c r="A1195" s="1"/>
      <c r="B1195" s="1"/>
      <c r="C1195" s="1"/>
      <c r="D1195" s="1"/>
      <c r="E1195" s="1"/>
    </row>
    <row r="1196" spans="1:5" ht="18.75" x14ac:dyDescent="0.3">
      <c r="A1196" s="1"/>
      <c r="B1196" s="1"/>
      <c r="C1196" s="1"/>
      <c r="D1196" s="1"/>
      <c r="E1196" s="1"/>
    </row>
    <row r="1197" spans="1:5" ht="18.75" x14ac:dyDescent="0.3">
      <c r="A1197" s="1"/>
      <c r="B1197" s="1"/>
      <c r="C1197" s="1"/>
      <c r="D1197" s="1"/>
      <c r="E1197" s="1"/>
    </row>
    <row r="1198" spans="1:5" ht="18.75" x14ac:dyDescent="0.3">
      <c r="A1198" s="1"/>
      <c r="B1198" s="1"/>
      <c r="C1198" s="1"/>
      <c r="D1198" s="1"/>
      <c r="E1198" s="1"/>
    </row>
    <row r="1199" spans="1:5" ht="18.75" x14ac:dyDescent="0.3">
      <c r="A1199" s="1"/>
      <c r="B1199" s="1"/>
      <c r="C1199" s="1"/>
      <c r="D1199" s="1"/>
      <c r="E1199" s="1"/>
    </row>
    <row r="1200" spans="1:5" ht="18.75" x14ac:dyDescent="0.3">
      <c r="A1200" s="1"/>
      <c r="B1200" s="1"/>
      <c r="C1200" s="1"/>
      <c r="D1200" s="1"/>
      <c r="E1200" s="1"/>
    </row>
    <row r="1201" spans="1:5" ht="18.75" x14ac:dyDescent="0.3">
      <c r="A1201" s="1"/>
      <c r="B1201" s="1"/>
      <c r="C1201" s="1"/>
      <c r="D1201" s="1"/>
      <c r="E1201" s="1"/>
    </row>
    <row r="1202" spans="1:5" ht="18.75" x14ac:dyDescent="0.3">
      <c r="A1202" s="1"/>
      <c r="B1202" s="1"/>
      <c r="C1202" s="1"/>
      <c r="D1202" s="1"/>
      <c r="E1202" s="1"/>
    </row>
    <row r="1203" spans="1:5" ht="18.75" x14ac:dyDescent="0.3">
      <c r="A1203" s="1"/>
      <c r="B1203" s="1"/>
      <c r="C1203" s="1"/>
      <c r="D1203" s="1"/>
      <c r="E1203" s="1"/>
    </row>
    <row r="1204" spans="1:5" ht="18.75" x14ac:dyDescent="0.3">
      <c r="A1204" s="1"/>
      <c r="B1204" s="1"/>
      <c r="C1204" s="1"/>
      <c r="D1204" s="1"/>
      <c r="E1204" s="1"/>
    </row>
    <row r="1205" spans="1:5" ht="18.75" x14ac:dyDescent="0.3">
      <c r="A1205" s="1"/>
      <c r="B1205" s="1"/>
      <c r="C1205" s="1"/>
      <c r="D1205" s="1"/>
      <c r="E1205" s="1"/>
    </row>
    <row r="1206" spans="1:5" ht="18.75" x14ac:dyDescent="0.3">
      <c r="A1206" s="1"/>
      <c r="B1206" s="1"/>
      <c r="C1206" s="1"/>
      <c r="D1206" s="1"/>
      <c r="E1206" s="1"/>
    </row>
    <row r="1207" spans="1:5" ht="18.75" x14ac:dyDescent="0.3">
      <c r="A1207" s="1"/>
      <c r="B1207" s="1"/>
      <c r="C1207" s="1"/>
      <c r="D1207" s="1"/>
      <c r="E1207" s="1"/>
    </row>
    <row r="1208" spans="1:5" ht="18.75" x14ac:dyDescent="0.3">
      <c r="A1208" s="1"/>
      <c r="B1208" s="1"/>
      <c r="C1208" s="1"/>
      <c r="D1208" s="1"/>
      <c r="E1208" s="1"/>
    </row>
    <row r="1209" spans="1:5" ht="18.75" x14ac:dyDescent="0.3">
      <c r="A1209" s="1"/>
      <c r="B1209" s="1"/>
      <c r="C1209" s="1"/>
      <c r="D1209" s="1"/>
      <c r="E1209" s="1"/>
    </row>
    <row r="1210" spans="1:5" ht="18.75" x14ac:dyDescent="0.3">
      <c r="A1210" s="1"/>
      <c r="B1210" s="1"/>
      <c r="C1210" s="1"/>
      <c r="D1210" s="1"/>
      <c r="E1210" s="1"/>
    </row>
    <row r="1211" spans="1:5" ht="18.75" x14ac:dyDescent="0.3">
      <c r="A1211" s="1"/>
      <c r="B1211" s="1"/>
      <c r="C1211" s="1"/>
      <c r="D1211" s="1"/>
      <c r="E1211" s="1"/>
    </row>
    <row r="1212" spans="1:5" ht="18.75" x14ac:dyDescent="0.3">
      <c r="A1212" s="1"/>
      <c r="B1212" s="1"/>
      <c r="C1212" s="1"/>
      <c r="D1212" s="1"/>
      <c r="E1212" s="1"/>
    </row>
    <row r="1213" spans="1:5" ht="18.75" x14ac:dyDescent="0.3">
      <c r="A1213" s="1"/>
      <c r="B1213" s="1"/>
      <c r="C1213" s="1"/>
      <c r="D1213" s="1"/>
      <c r="E1213" s="1"/>
    </row>
    <row r="1214" spans="1:5" ht="18.75" x14ac:dyDescent="0.3">
      <c r="A1214" s="1"/>
      <c r="B1214" s="1"/>
      <c r="C1214" s="1"/>
      <c r="D1214" s="1"/>
      <c r="E1214" s="1"/>
    </row>
    <row r="1215" spans="1:5" ht="18.75" x14ac:dyDescent="0.3">
      <c r="A1215" s="1"/>
      <c r="B1215" s="1"/>
      <c r="C1215" s="1"/>
      <c r="D1215" s="1"/>
      <c r="E1215" s="1"/>
    </row>
    <row r="1216" spans="1:5" ht="18.75" x14ac:dyDescent="0.3">
      <c r="A1216" s="1"/>
      <c r="B1216" s="1"/>
      <c r="C1216" s="1"/>
      <c r="D1216" s="1"/>
      <c r="E1216" s="1"/>
    </row>
    <row r="1217" spans="1:5" ht="18.75" x14ac:dyDescent="0.3">
      <c r="A1217" s="1"/>
      <c r="B1217" s="1"/>
      <c r="C1217" s="1"/>
      <c r="D1217" s="1"/>
      <c r="E1217" s="1"/>
    </row>
    <row r="1218" spans="1:5" ht="18.75" x14ac:dyDescent="0.3">
      <c r="A1218" s="1"/>
      <c r="B1218" s="1"/>
      <c r="C1218" s="1"/>
      <c r="D1218" s="1"/>
      <c r="E1218" s="1"/>
    </row>
    <row r="1219" spans="1:5" ht="18.75" x14ac:dyDescent="0.3">
      <c r="A1219" s="1"/>
      <c r="B1219" s="1"/>
      <c r="C1219" s="1"/>
      <c r="D1219" s="1"/>
      <c r="E1219" s="1"/>
    </row>
    <row r="1220" spans="1:5" ht="18.75" x14ac:dyDescent="0.3">
      <c r="A1220" s="1"/>
      <c r="B1220" s="1"/>
      <c r="C1220" s="1"/>
      <c r="D1220" s="1"/>
      <c r="E1220" s="1"/>
    </row>
    <row r="1221" spans="1:5" ht="18.75" x14ac:dyDescent="0.3">
      <c r="A1221" s="1"/>
      <c r="B1221" s="1"/>
      <c r="C1221" s="1"/>
      <c r="D1221" s="1"/>
      <c r="E1221" s="1"/>
    </row>
    <row r="1222" spans="1:5" ht="18.75" x14ac:dyDescent="0.3">
      <c r="A1222" s="1"/>
      <c r="B1222" s="1"/>
      <c r="C1222" s="1"/>
      <c r="D1222" s="1"/>
      <c r="E1222" s="1"/>
    </row>
    <row r="1223" spans="1:5" ht="18.75" x14ac:dyDescent="0.3">
      <c r="A1223" s="1"/>
      <c r="B1223" s="1"/>
      <c r="C1223" s="1"/>
      <c r="D1223" s="1"/>
      <c r="E1223" s="1"/>
    </row>
    <row r="1224" spans="1:5" ht="18.75" x14ac:dyDescent="0.3">
      <c r="A1224" s="1"/>
      <c r="B1224" s="1"/>
      <c r="C1224" s="1"/>
      <c r="D1224" s="1"/>
      <c r="E1224" s="1"/>
    </row>
    <row r="1225" spans="1:5" ht="18.75" x14ac:dyDescent="0.3">
      <c r="A1225" s="1"/>
      <c r="B1225" s="1"/>
      <c r="C1225" s="1"/>
      <c r="D1225" s="1"/>
      <c r="E1225" s="1"/>
    </row>
    <row r="1226" spans="1:5" ht="18.75" x14ac:dyDescent="0.3">
      <c r="A1226" s="1"/>
      <c r="B1226" s="1"/>
      <c r="C1226" s="1"/>
      <c r="D1226" s="1"/>
      <c r="E1226" s="1"/>
    </row>
    <row r="1227" spans="1:5" ht="18.75" x14ac:dyDescent="0.3">
      <c r="A1227" s="1"/>
      <c r="B1227" s="1"/>
      <c r="C1227" s="1"/>
      <c r="D1227" s="1"/>
      <c r="E1227" s="1"/>
    </row>
    <row r="1228" spans="1:5" ht="18.75" x14ac:dyDescent="0.3">
      <c r="A1228" s="1"/>
      <c r="B1228" s="1"/>
      <c r="C1228" s="1"/>
      <c r="D1228" s="1"/>
      <c r="E1228" s="1"/>
    </row>
    <row r="1229" spans="1:5" ht="18.75" x14ac:dyDescent="0.3">
      <c r="A1229" s="1"/>
      <c r="B1229" s="1"/>
      <c r="C1229" s="1"/>
      <c r="D1229" s="1"/>
      <c r="E1229" s="1"/>
    </row>
    <row r="1230" spans="1:5" ht="18.75" x14ac:dyDescent="0.3">
      <c r="A1230" s="1"/>
      <c r="B1230" s="1"/>
      <c r="C1230" s="1"/>
      <c r="D1230" s="1"/>
      <c r="E1230" s="1"/>
    </row>
    <row r="1231" spans="1:5" ht="18.75" x14ac:dyDescent="0.3">
      <c r="A1231" s="1"/>
      <c r="B1231" s="1"/>
      <c r="C1231" s="1"/>
      <c r="D1231" s="1"/>
      <c r="E1231" s="1"/>
    </row>
    <row r="1232" spans="1:5" ht="18.75" x14ac:dyDescent="0.3">
      <c r="A1232" s="1"/>
      <c r="B1232" s="1"/>
      <c r="C1232" s="1"/>
      <c r="D1232" s="1"/>
      <c r="E1232" s="1"/>
    </row>
    <row r="1233" spans="1:5" ht="18.75" x14ac:dyDescent="0.3">
      <c r="A1233" s="1"/>
      <c r="B1233" s="1"/>
      <c r="C1233" s="1"/>
      <c r="D1233" s="1"/>
      <c r="E1233" s="1"/>
    </row>
    <row r="1234" spans="1:5" ht="18.75" x14ac:dyDescent="0.3">
      <c r="A1234" s="1"/>
      <c r="B1234" s="1"/>
      <c r="C1234" s="1"/>
      <c r="D1234" s="1"/>
      <c r="E1234" s="1"/>
    </row>
    <row r="1235" spans="1:5" ht="18.75" x14ac:dyDescent="0.3">
      <c r="A1235" s="1"/>
      <c r="B1235" s="1"/>
      <c r="C1235" s="1"/>
      <c r="D1235" s="1"/>
      <c r="E1235" s="1"/>
    </row>
    <row r="1236" spans="1:5" ht="18.75" x14ac:dyDescent="0.3">
      <c r="A1236" s="1"/>
      <c r="B1236" s="1"/>
      <c r="C1236" s="1"/>
      <c r="D1236" s="1"/>
      <c r="E1236" s="1"/>
    </row>
    <row r="1237" spans="1:5" ht="18.75" x14ac:dyDescent="0.3">
      <c r="A1237" s="1"/>
      <c r="B1237" s="1"/>
      <c r="C1237" s="1"/>
      <c r="D1237" s="1"/>
      <c r="E1237" s="1"/>
    </row>
    <row r="1238" spans="1:5" ht="18.75" x14ac:dyDescent="0.3">
      <c r="A1238" s="1"/>
      <c r="B1238" s="1"/>
      <c r="C1238" s="1"/>
      <c r="D1238" s="1"/>
      <c r="E1238" s="1"/>
    </row>
    <row r="1239" spans="1:5" ht="18.75" x14ac:dyDescent="0.3">
      <c r="A1239" s="1"/>
      <c r="B1239" s="1"/>
      <c r="C1239" s="1"/>
      <c r="D1239" s="1"/>
      <c r="E1239" s="1"/>
    </row>
    <row r="1240" spans="1:5" ht="18.75" x14ac:dyDescent="0.3">
      <c r="A1240" s="1"/>
      <c r="B1240" s="1"/>
      <c r="C1240" s="1"/>
      <c r="D1240" s="1"/>
      <c r="E1240" s="1"/>
    </row>
    <row r="1241" spans="1:5" ht="18.75" x14ac:dyDescent="0.3">
      <c r="A1241" s="1"/>
      <c r="B1241" s="1"/>
      <c r="C1241" s="1"/>
      <c r="D1241" s="1"/>
      <c r="E1241" s="1"/>
    </row>
    <row r="1242" spans="1:5" ht="18.75" x14ac:dyDescent="0.3">
      <c r="A1242" s="1"/>
      <c r="B1242" s="1"/>
      <c r="C1242" s="1"/>
      <c r="D1242" s="1"/>
      <c r="E1242" s="1"/>
    </row>
    <row r="1243" spans="1:5" ht="18.75" x14ac:dyDescent="0.3">
      <c r="A1243" s="1"/>
      <c r="B1243" s="1"/>
      <c r="C1243" s="1"/>
      <c r="D1243" s="1"/>
      <c r="E1243" s="1"/>
    </row>
    <row r="1244" spans="1:5" ht="18.75" x14ac:dyDescent="0.3">
      <c r="A1244" s="1"/>
      <c r="B1244" s="1"/>
      <c r="C1244" s="1"/>
      <c r="D1244" s="1"/>
      <c r="E1244" s="1"/>
    </row>
    <row r="1245" spans="1:5" ht="18.75" x14ac:dyDescent="0.3">
      <c r="A1245" s="1"/>
      <c r="B1245" s="1"/>
      <c r="C1245" s="1"/>
      <c r="D1245" s="1"/>
      <c r="E1245" s="1"/>
    </row>
    <row r="1246" spans="1:5" ht="18.75" x14ac:dyDescent="0.3">
      <c r="A1246" s="1"/>
      <c r="B1246" s="1"/>
      <c r="C1246" s="1"/>
      <c r="D1246" s="1"/>
      <c r="E1246" s="1"/>
    </row>
    <row r="1247" spans="1:5" ht="18.75" x14ac:dyDescent="0.3">
      <c r="A1247" s="1"/>
      <c r="B1247" s="1"/>
      <c r="C1247" s="1"/>
      <c r="D1247" s="1"/>
      <c r="E1247" s="1"/>
    </row>
    <row r="1248" spans="1:5" ht="18.75" x14ac:dyDescent="0.3">
      <c r="A1248" s="1"/>
      <c r="B1248" s="1"/>
      <c r="C1248" s="1"/>
      <c r="D1248" s="1"/>
      <c r="E1248" s="1"/>
    </row>
    <row r="1249" spans="1:5" ht="18.75" x14ac:dyDescent="0.3">
      <c r="A1249" s="1"/>
      <c r="B1249" s="1"/>
      <c r="C1249" s="1"/>
      <c r="D1249" s="1"/>
      <c r="E1249" s="1"/>
    </row>
    <row r="1250" spans="1:5" ht="18.75" x14ac:dyDescent="0.3">
      <c r="A1250" s="1"/>
      <c r="B1250" s="1"/>
      <c r="C1250" s="1"/>
      <c r="D1250" s="1"/>
      <c r="E1250" s="1"/>
    </row>
    <row r="1251" spans="1:5" ht="18.75" x14ac:dyDescent="0.3">
      <c r="A1251" s="1"/>
      <c r="B1251" s="1"/>
      <c r="C1251" s="1"/>
      <c r="D1251" s="1"/>
      <c r="E1251" s="1"/>
    </row>
    <row r="1252" spans="1:5" ht="18.75" x14ac:dyDescent="0.3">
      <c r="A1252" s="1"/>
      <c r="B1252" s="1"/>
      <c r="C1252" s="1"/>
      <c r="D1252" s="1"/>
      <c r="E1252" s="1"/>
    </row>
    <row r="1253" spans="1:5" ht="18.75" x14ac:dyDescent="0.3">
      <c r="A1253" s="1"/>
      <c r="B1253" s="1"/>
      <c r="C1253" s="1"/>
      <c r="D1253" s="1"/>
      <c r="E1253" s="1"/>
    </row>
    <row r="1254" spans="1:5" ht="18.75" x14ac:dyDescent="0.3">
      <c r="A1254" s="1"/>
      <c r="B1254" s="1"/>
      <c r="C1254" s="1"/>
      <c r="D1254" s="1"/>
      <c r="E1254" s="1"/>
    </row>
    <row r="1255" spans="1:5" ht="18.75" x14ac:dyDescent="0.3">
      <c r="A1255" s="1"/>
      <c r="B1255" s="1"/>
      <c r="C1255" s="1"/>
      <c r="D1255" s="1"/>
      <c r="E1255" s="1"/>
    </row>
    <row r="1256" spans="1:5" ht="18.75" x14ac:dyDescent="0.3">
      <c r="A1256" s="1"/>
      <c r="B1256" s="1"/>
      <c r="C1256" s="1"/>
      <c r="D1256" s="1"/>
      <c r="E1256" s="1"/>
    </row>
    <row r="1257" spans="1:5" ht="18.75" x14ac:dyDescent="0.3">
      <c r="A1257" s="1"/>
      <c r="B1257" s="1"/>
      <c r="C1257" s="1"/>
      <c r="D1257" s="1"/>
      <c r="E1257" s="1"/>
    </row>
    <row r="1258" spans="1:5" ht="18.75" x14ac:dyDescent="0.3">
      <c r="A1258" s="1"/>
      <c r="B1258" s="1"/>
      <c r="C1258" s="1"/>
      <c r="D1258" s="1"/>
      <c r="E1258" s="1"/>
    </row>
    <row r="1259" spans="1:5" ht="18.75" x14ac:dyDescent="0.3">
      <c r="A1259" s="1"/>
      <c r="B1259" s="1"/>
      <c r="C1259" s="1"/>
      <c r="D1259" s="1"/>
      <c r="E1259" s="1"/>
    </row>
    <row r="1260" spans="1:5" ht="18.75" x14ac:dyDescent="0.3">
      <c r="A1260" s="1"/>
      <c r="B1260" s="1"/>
      <c r="C1260" s="1"/>
      <c r="D1260" s="1"/>
      <c r="E1260" s="1"/>
    </row>
    <row r="1261" spans="1:5" ht="18.75" x14ac:dyDescent="0.3">
      <c r="A1261" s="1"/>
      <c r="B1261" s="1"/>
      <c r="C1261" s="1"/>
      <c r="D1261" s="1"/>
      <c r="E1261" s="1"/>
    </row>
    <row r="1262" spans="1:5" ht="18.75" x14ac:dyDescent="0.3">
      <c r="A1262" s="1"/>
      <c r="B1262" s="1"/>
      <c r="C1262" s="1"/>
      <c r="D1262" s="1"/>
      <c r="E1262" s="1"/>
    </row>
    <row r="1263" spans="1:5" ht="18.75" x14ac:dyDescent="0.3">
      <c r="A1263" s="1"/>
      <c r="B1263" s="1"/>
      <c r="C1263" s="1"/>
      <c r="D1263" s="1"/>
      <c r="E1263" s="1"/>
    </row>
    <row r="1264" spans="1:5" ht="18.75" x14ac:dyDescent="0.3">
      <c r="A1264" s="1"/>
      <c r="B1264" s="1"/>
      <c r="C1264" s="1"/>
      <c r="D1264" s="1"/>
      <c r="E1264" s="1"/>
    </row>
    <row r="1265" spans="1:5" ht="18.75" x14ac:dyDescent="0.3">
      <c r="A1265" s="1"/>
      <c r="B1265" s="1"/>
      <c r="C1265" s="1"/>
      <c r="D1265" s="1"/>
      <c r="E1265" s="1"/>
    </row>
    <row r="1266" spans="1:5" ht="18.75" x14ac:dyDescent="0.3">
      <c r="A1266" s="1"/>
      <c r="B1266" s="1"/>
      <c r="C1266" s="1"/>
      <c r="D1266" s="1"/>
      <c r="E1266" s="1"/>
    </row>
    <row r="1267" spans="1:5" ht="18.75" x14ac:dyDescent="0.3">
      <c r="A1267" s="1"/>
      <c r="B1267" s="1"/>
      <c r="C1267" s="1"/>
      <c r="D1267" s="1"/>
      <c r="E1267" s="1"/>
    </row>
    <row r="1268" spans="1:5" ht="18.75" x14ac:dyDescent="0.3">
      <c r="A1268" s="1"/>
      <c r="B1268" s="1"/>
      <c r="C1268" s="1"/>
      <c r="D1268" s="1"/>
      <c r="E1268" s="1"/>
    </row>
    <row r="1269" spans="1:5" ht="18.75" x14ac:dyDescent="0.3">
      <c r="A1269" s="1"/>
      <c r="B1269" s="1"/>
      <c r="C1269" s="1"/>
      <c r="D1269" s="1"/>
      <c r="E1269" s="1"/>
    </row>
    <row r="1270" spans="1:5" ht="18.75" x14ac:dyDescent="0.3">
      <c r="A1270" s="1"/>
      <c r="B1270" s="1"/>
      <c r="C1270" s="1"/>
      <c r="D1270" s="1"/>
      <c r="E1270" s="1"/>
    </row>
    <row r="1271" spans="1:5" ht="18.75" x14ac:dyDescent="0.3">
      <c r="A1271" s="1"/>
      <c r="B1271" s="1"/>
      <c r="C1271" s="1"/>
      <c r="D1271" s="1"/>
      <c r="E1271" s="1"/>
    </row>
    <row r="1272" spans="1:5" ht="18.75" x14ac:dyDescent="0.3">
      <c r="A1272" s="1"/>
      <c r="B1272" s="1"/>
      <c r="C1272" s="1"/>
      <c r="D1272" s="1"/>
      <c r="E1272" s="1"/>
    </row>
    <row r="1273" spans="1:5" ht="18.75" x14ac:dyDescent="0.3">
      <c r="A1273" s="1"/>
      <c r="B1273" s="1"/>
      <c r="C1273" s="1"/>
      <c r="D1273" s="1"/>
      <c r="E1273" s="1"/>
    </row>
    <row r="1274" spans="1:5" ht="18.75" x14ac:dyDescent="0.3">
      <c r="A1274" s="1"/>
      <c r="B1274" s="1"/>
      <c r="C1274" s="1"/>
      <c r="D1274" s="1"/>
      <c r="E1274" s="1"/>
    </row>
    <row r="1275" spans="1:5" ht="18.75" x14ac:dyDescent="0.3">
      <c r="A1275" s="1"/>
      <c r="B1275" s="1"/>
      <c r="C1275" s="1"/>
      <c r="D1275" s="1"/>
      <c r="E1275" s="1"/>
    </row>
    <row r="1276" spans="1:5" ht="18.75" x14ac:dyDescent="0.3">
      <c r="A1276" s="1"/>
      <c r="B1276" s="1"/>
      <c r="C1276" s="1"/>
      <c r="D1276" s="1"/>
      <c r="E1276" s="1"/>
    </row>
    <row r="1277" spans="1:5" ht="18.75" x14ac:dyDescent="0.3">
      <c r="A1277" s="1"/>
      <c r="B1277" s="1"/>
      <c r="C1277" s="1"/>
      <c r="D1277" s="1"/>
      <c r="E1277" s="1"/>
    </row>
    <row r="1278" spans="1:5" ht="18.75" x14ac:dyDescent="0.3">
      <c r="A1278" s="1"/>
      <c r="B1278" s="1"/>
      <c r="C1278" s="1"/>
      <c r="D1278" s="1"/>
      <c r="E1278" s="1"/>
    </row>
    <row r="1279" spans="1:5" ht="18.75" x14ac:dyDescent="0.3">
      <c r="A1279" s="1"/>
      <c r="B1279" s="1"/>
      <c r="C1279" s="1"/>
      <c r="D1279" s="1"/>
      <c r="E1279" s="1"/>
    </row>
    <row r="1280" spans="1:5" ht="18.75" x14ac:dyDescent="0.3">
      <c r="A1280" s="1"/>
      <c r="B1280" s="1"/>
      <c r="C1280" s="1"/>
      <c r="D1280" s="1"/>
      <c r="E1280" s="1"/>
    </row>
    <row r="1281" spans="1:5" ht="18.75" x14ac:dyDescent="0.3">
      <c r="A1281" s="1"/>
      <c r="B1281" s="1"/>
      <c r="C1281" s="1"/>
      <c r="D1281" s="1"/>
      <c r="E1281" s="1"/>
    </row>
    <row r="1282" spans="1:5" ht="18.75" x14ac:dyDescent="0.3">
      <c r="A1282" s="1"/>
      <c r="B1282" s="1"/>
      <c r="C1282" s="1"/>
      <c r="D1282" s="1"/>
      <c r="E1282" s="1"/>
    </row>
    <row r="1283" spans="1:5" ht="18.75" x14ac:dyDescent="0.3">
      <c r="A1283" s="1"/>
      <c r="B1283" s="1"/>
      <c r="C1283" s="1"/>
      <c r="D1283" s="1"/>
      <c r="E1283" s="1"/>
    </row>
    <row r="1284" spans="1:5" ht="18.75" x14ac:dyDescent="0.3">
      <c r="A1284" s="1"/>
      <c r="B1284" s="1"/>
      <c r="C1284" s="1"/>
      <c r="D1284" s="1"/>
      <c r="E1284" s="1"/>
    </row>
    <row r="1285" spans="1:5" ht="18.75" x14ac:dyDescent="0.3">
      <c r="A1285" s="1"/>
      <c r="B1285" s="1"/>
      <c r="C1285" s="1"/>
      <c r="D1285" s="1"/>
      <c r="E1285" s="1"/>
    </row>
    <row r="1286" spans="1:5" ht="18.75" x14ac:dyDescent="0.3">
      <c r="A1286" s="1"/>
      <c r="B1286" s="1"/>
      <c r="C1286" s="1"/>
      <c r="D1286" s="1"/>
      <c r="E1286" s="1"/>
    </row>
    <row r="1287" spans="1:5" ht="18.75" x14ac:dyDescent="0.3">
      <c r="A1287" s="1"/>
      <c r="B1287" s="1"/>
      <c r="C1287" s="1"/>
      <c r="D1287" s="1"/>
      <c r="E1287" s="1"/>
    </row>
    <row r="1288" spans="1:5" ht="18.75" x14ac:dyDescent="0.3">
      <c r="A1288" s="1"/>
      <c r="B1288" s="1"/>
      <c r="C1288" s="1"/>
      <c r="D1288" s="1"/>
      <c r="E1288" s="1"/>
    </row>
    <row r="1289" spans="1:5" ht="18.75" x14ac:dyDescent="0.3">
      <c r="A1289" s="1"/>
      <c r="B1289" s="1"/>
      <c r="C1289" s="1"/>
      <c r="D1289" s="1"/>
      <c r="E1289" s="1"/>
    </row>
    <row r="1290" spans="1:5" ht="18.75" x14ac:dyDescent="0.3">
      <c r="A1290" s="1"/>
      <c r="B1290" s="1"/>
      <c r="C1290" s="1"/>
      <c r="D1290" s="1"/>
      <c r="E1290" s="1"/>
    </row>
    <row r="1291" spans="1:5" ht="18.75" x14ac:dyDescent="0.3">
      <c r="A1291" s="1"/>
      <c r="B1291" s="1"/>
      <c r="C1291" s="1"/>
      <c r="D1291" s="1"/>
      <c r="E1291" s="1"/>
    </row>
    <row r="1292" spans="1:5" ht="18.75" x14ac:dyDescent="0.3">
      <c r="A1292" s="1"/>
      <c r="B1292" s="1"/>
      <c r="C1292" s="1"/>
      <c r="D1292" s="1"/>
      <c r="E1292" s="1"/>
    </row>
    <row r="1293" spans="1:5" ht="18.75" x14ac:dyDescent="0.3">
      <c r="A1293" s="1"/>
      <c r="B1293" s="1"/>
      <c r="C1293" s="1"/>
      <c r="D1293" s="1"/>
      <c r="E1293" s="1"/>
    </row>
    <row r="1294" spans="1:5" ht="18.75" x14ac:dyDescent="0.3">
      <c r="A1294" s="1"/>
      <c r="B1294" s="1"/>
      <c r="C1294" s="1"/>
      <c r="D1294" s="1"/>
      <c r="E1294" s="1"/>
    </row>
    <row r="1295" spans="1:5" ht="18.75" x14ac:dyDescent="0.3">
      <c r="A1295" s="1"/>
      <c r="B1295" s="1"/>
      <c r="C1295" s="1"/>
      <c r="D1295" s="1"/>
      <c r="E1295" s="1"/>
    </row>
    <row r="1296" spans="1:5" ht="18.75" x14ac:dyDescent="0.3">
      <c r="A1296" s="1"/>
      <c r="B1296" s="1"/>
      <c r="C1296" s="1"/>
      <c r="D1296" s="1"/>
      <c r="E1296" s="1"/>
    </row>
    <row r="1297" spans="1:5" ht="18.75" x14ac:dyDescent="0.3">
      <c r="A1297" s="1"/>
      <c r="B1297" s="1"/>
      <c r="C1297" s="1"/>
      <c r="D1297" s="1"/>
      <c r="E1297" s="1"/>
    </row>
    <row r="1298" spans="1:5" ht="18.75" x14ac:dyDescent="0.3">
      <c r="A1298" s="1"/>
      <c r="B1298" s="1"/>
      <c r="C1298" s="1"/>
      <c r="D1298" s="1"/>
      <c r="E1298" s="1"/>
    </row>
    <row r="1299" spans="1:5" ht="18.75" x14ac:dyDescent="0.3">
      <c r="A1299" s="1"/>
      <c r="B1299" s="1"/>
      <c r="C1299" s="1"/>
      <c r="D1299" s="1"/>
      <c r="E1299" s="1"/>
    </row>
    <row r="1300" spans="1:5" ht="18.75" x14ac:dyDescent="0.3">
      <c r="A1300" s="1"/>
      <c r="B1300" s="1"/>
      <c r="C1300" s="1"/>
      <c r="D1300" s="1"/>
      <c r="E1300" s="1"/>
    </row>
    <row r="1301" spans="1:5" ht="18.75" x14ac:dyDescent="0.3">
      <c r="A1301" s="1"/>
      <c r="B1301" s="1"/>
      <c r="C1301" s="1"/>
      <c r="D1301" s="1"/>
      <c r="E1301" s="1"/>
    </row>
    <row r="1302" spans="1:5" ht="18.75" x14ac:dyDescent="0.3">
      <c r="A1302" s="1"/>
      <c r="B1302" s="1"/>
      <c r="C1302" s="1"/>
      <c r="D1302" s="1"/>
      <c r="E1302" s="1"/>
    </row>
    <row r="1303" spans="1:5" ht="18.75" x14ac:dyDescent="0.3">
      <c r="A1303" s="1"/>
      <c r="B1303" s="1"/>
      <c r="C1303" s="1"/>
      <c r="D1303" s="1"/>
      <c r="E1303" s="1"/>
    </row>
    <row r="1304" spans="1:5" ht="18.75" x14ac:dyDescent="0.3">
      <c r="A1304" s="1"/>
      <c r="B1304" s="1"/>
      <c r="C1304" s="1"/>
      <c r="D1304" s="1"/>
      <c r="E1304" s="1"/>
    </row>
    <row r="1305" spans="1:5" ht="18.75" x14ac:dyDescent="0.3">
      <c r="A1305" s="1"/>
      <c r="B1305" s="1"/>
      <c r="C1305" s="1"/>
      <c r="D1305" s="1"/>
      <c r="E1305" s="1"/>
    </row>
    <row r="1306" spans="1:5" ht="18.75" x14ac:dyDescent="0.3">
      <c r="A1306" s="1"/>
      <c r="B1306" s="1"/>
      <c r="C1306" s="1"/>
      <c r="D1306" s="1"/>
      <c r="E1306" s="1"/>
    </row>
    <row r="1307" spans="1:5" ht="18.75" x14ac:dyDescent="0.3">
      <c r="A1307" s="1"/>
      <c r="B1307" s="1"/>
      <c r="C1307" s="1"/>
      <c r="D1307" s="1"/>
      <c r="E1307" s="1"/>
    </row>
    <row r="1308" spans="1:5" ht="18.75" x14ac:dyDescent="0.3">
      <c r="A1308" s="1"/>
      <c r="B1308" s="1"/>
      <c r="C1308" s="1"/>
      <c r="D1308" s="1"/>
      <c r="E1308" s="1"/>
    </row>
    <row r="1309" spans="1:5" ht="18.75" x14ac:dyDescent="0.3">
      <c r="A1309" s="1"/>
      <c r="B1309" s="1"/>
      <c r="C1309" s="1"/>
      <c r="D1309" s="1"/>
      <c r="E1309" s="1"/>
    </row>
    <row r="1310" spans="1:5" ht="18.75" x14ac:dyDescent="0.3">
      <c r="A1310" s="1"/>
      <c r="B1310" s="1"/>
      <c r="C1310" s="1"/>
      <c r="D1310" s="1"/>
      <c r="E1310" s="1"/>
    </row>
    <row r="1311" spans="1:5" ht="18.75" x14ac:dyDescent="0.3">
      <c r="A1311" s="1"/>
      <c r="B1311" s="1"/>
      <c r="C1311" s="1"/>
      <c r="D1311" s="1"/>
      <c r="E1311" s="1"/>
    </row>
    <row r="1312" spans="1:5" ht="18.75" x14ac:dyDescent="0.3">
      <c r="A1312" s="1"/>
      <c r="B1312" s="1"/>
      <c r="C1312" s="1"/>
      <c r="D1312" s="1"/>
      <c r="E1312" s="1"/>
    </row>
    <row r="1313" spans="1:5" ht="18.75" x14ac:dyDescent="0.3">
      <c r="A1313" s="1"/>
      <c r="B1313" s="1"/>
      <c r="C1313" s="1"/>
      <c r="D1313" s="1"/>
      <c r="E1313" s="1"/>
    </row>
    <row r="1314" spans="1:5" ht="18.75" x14ac:dyDescent="0.3">
      <c r="A1314" s="1"/>
      <c r="B1314" s="1"/>
      <c r="C1314" s="1"/>
      <c r="D1314" s="1"/>
      <c r="E1314" s="1"/>
    </row>
    <row r="1315" spans="1:5" ht="18.75" x14ac:dyDescent="0.3">
      <c r="A1315" s="1"/>
      <c r="B1315" s="1"/>
      <c r="C1315" s="1"/>
      <c r="D1315" s="1"/>
      <c r="E1315" s="1"/>
    </row>
    <row r="1316" spans="1:5" ht="18.75" x14ac:dyDescent="0.3">
      <c r="A1316" s="1"/>
      <c r="B1316" s="1"/>
      <c r="C1316" s="1"/>
      <c r="D1316" s="1"/>
      <c r="E1316" s="1"/>
    </row>
    <row r="1317" spans="1:5" ht="18.75" x14ac:dyDescent="0.3">
      <c r="A1317" s="1"/>
      <c r="B1317" s="1"/>
      <c r="C1317" s="1"/>
      <c r="D1317" s="1"/>
      <c r="E1317" s="1"/>
    </row>
    <row r="1318" spans="1:5" ht="18.75" x14ac:dyDescent="0.3">
      <c r="A1318" s="1"/>
      <c r="B1318" s="1"/>
      <c r="C1318" s="1"/>
      <c r="D1318" s="1"/>
      <c r="E1318" s="1"/>
    </row>
    <row r="1319" spans="1:5" ht="18.75" x14ac:dyDescent="0.3">
      <c r="A1319" s="1"/>
      <c r="B1319" s="1"/>
      <c r="C1319" s="1"/>
      <c r="D1319" s="1"/>
      <c r="E1319" s="1"/>
    </row>
    <row r="1320" spans="1:5" ht="18.75" x14ac:dyDescent="0.3">
      <c r="A1320" s="1"/>
      <c r="B1320" s="1"/>
      <c r="C1320" s="1"/>
      <c r="D1320" s="1"/>
      <c r="E1320" s="1"/>
    </row>
    <row r="1321" spans="1:5" ht="18.75" x14ac:dyDescent="0.3">
      <c r="A1321" s="1"/>
      <c r="B1321" s="1"/>
      <c r="C1321" s="1"/>
      <c r="D1321" s="1"/>
      <c r="E1321" s="1"/>
    </row>
    <row r="1322" spans="1:5" ht="18.75" x14ac:dyDescent="0.3">
      <c r="A1322" s="1"/>
      <c r="B1322" s="1"/>
      <c r="C1322" s="1"/>
      <c r="D1322" s="1"/>
      <c r="E1322" s="1"/>
    </row>
    <row r="1323" spans="1:5" ht="18.75" x14ac:dyDescent="0.3">
      <c r="A1323" s="1"/>
      <c r="B1323" s="1"/>
      <c r="C1323" s="1"/>
      <c r="D1323" s="1"/>
      <c r="E1323" s="1"/>
    </row>
    <row r="1324" spans="1:5" ht="18.75" x14ac:dyDescent="0.3">
      <c r="A1324" s="1"/>
      <c r="B1324" s="1"/>
      <c r="C1324" s="1"/>
      <c r="D1324" s="1"/>
      <c r="E1324" s="1"/>
    </row>
    <row r="1325" spans="1:5" ht="18.75" x14ac:dyDescent="0.3">
      <c r="A1325" s="1"/>
      <c r="B1325" s="1"/>
      <c r="C1325" s="1"/>
      <c r="D1325" s="1"/>
      <c r="E1325" s="1"/>
    </row>
  </sheetData>
  <mergeCells count="32">
    <mergeCell ref="A312:D312"/>
    <mergeCell ref="A313:D313"/>
    <mergeCell ref="F19:M19"/>
    <mergeCell ref="F68:M68"/>
    <mergeCell ref="F139:M139"/>
    <mergeCell ref="C294:D294"/>
    <mergeCell ref="A294:B294"/>
    <mergeCell ref="C292:D292"/>
    <mergeCell ref="C293:D293"/>
    <mergeCell ref="C290:D290"/>
    <mergeCell ref="C291:D291"/>
    <mergeCell ref="A248:B248"/>
    <mergeCell ref="A249:B249"/>
    <mergeCell ref="A1:D1"/>
    <mergeCell ref="A4:D4"/>
    <mergeCell ref="A3:D3"/>
    <mergeCell ref="A2:D2"/>
    <mergeCell ref="A272:D272"/>
    <mergeCell ref="A247:B247"/>
    <mergeCell ref="F11:M11"/>
    <mergeCell ref="A280:D280"/>
    <mergeCell ref="F26:M26"/>
    <mergeCell ref="F17:M17"/>
    <mergeCell ref="A293:B293"/>
    <mergeCell ref="C282:D282"/>
    <mergeCell ref="C283:D283"/>
    <mergeCell ref="C284:D284"/>
    <mergeCell ref="C285:D285"/>
    <mergeCell ref="C286:D286"/>
    <mergeCell ref="C287:D287"/>
    <mergeCell ref="C288:D288"/>
    <mergeCell ref="C289:D289"/>
  </mergeCells>
  <pageMargins left="0.47244094488188981" right="0.39370078740157483" top="0.94488188976377963" bottom="0.55118110236220474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1"/>
  <sheetViews>
    <sheetView topLeftCell="A7" workbookViewId="0">
      <selection activeCell="F20" sqref="F20"/>
    </sheetView>
  </sheetViews>
  <sheetFormatPr defaultRowHeight="14.25" x14ac:dyDescent="0.2"/>
  <cols>
    <col min="1" max="1" width="6" customWidth="1"/>
    <col min="2" max="2" width="16.875" customWidth="1"/>
    <col min="3" max="3" width="10.375" customWidth="1"/>
    <col min="4" max="4" width="10.625" customWidth="1"/>
    <col min="5" max="6" width="13.5" customWidth="1"/>
    <col min="7" max="7" width="10.625" customWidth="1"/>
    <col min="8" max="8" width="13.625" customWidth="1"/>
    <col min="9" max="9" width="13.5" customWidth="1"/>
    <col min="10" max="10" width="13.125" customWidth="1"/>
    <col min="11" max="11" width="1.25" customWidth="1"/>
  </cols>
  <sheetData>
    <row r="1" spans="1:18" ht="20.25" x14ac:dyDescent="0.3">
      <c r="A1" s="139" t="s">
        <v>225</v>
      </c>
      <c r="B1" s="139"/>
      <c r="C1" s="139"/>
      <c r="D1" s="139"/>
      <c r="E1" s="139"/>
      <c r="F1" s="139"/>
      <c r="G1" s="139"/>
      <c r="H1" s="139"/>
      <c r="I1" s="139"/>
      <c r="J1" s="139"/>
      <c r="K1" s="83"/>
      <c r="L1" s="83"/>
      <c r="M1" s="83"/>
      <c r="N1" s="83"/>
      <c r="O1" s="83"/>
      <c r="P1" s="83"/>
      <c r="Q1" s="83"/>
      <c r="R1" s="83"/>
    </row>
    <row r="2" spans="1:18" ht="20.25" x14ac:dyDescent="0.3">
      <c r="A2" s="139" t="s">
        <v>279</v>
      </c>
      <c r="B2" s="139"/>
      <c r="C2" s="139"/>
      <c r="D2" s="139"/>
      <c r="E2" s="139"/>
      <c r="F2" s="139"/>
      <c r="G2" s="139"/>
      <c r="H2" s="139"/>
      <c r="I2" s="139"/>
      <c r="J2" s="139"/>
      <c r="K2" s="83"/>
      <c r="L2" s="83"/>
      <c r="M2" s="83"/>
      <c r="N2" s="83"/>
      <c r="O2" s="83"/>
      <c r="P2" s="83"/>
      <c r="Q2" s="83"/>
      <c r="R2" s="83"/>
    </row>
    <row r="3" spans="1:18" ht="20.25" x14ac:dyDescent="0.3">
      <c r="A3" s="139" t="s">
        <v>241</v>
      </c>
      <c r="B3" s="139"/>
      <c r="C3" s="139"/>
      <c r="D3" s="139"/>
      <c r="E3" s="139"/>
      <c r="F3" s="139"/>
      <c r="G3" s="139"/>
      <c r="H3" s="139"/>
      <c r="I3" s="139"/>
      <c r="J3" s="139"/>
      <c r="K3" s="83"/>
      <c r="L3" s="83"/>
      <c r="M3" s="83"/>
      <c r="N3" s="83"/>
      <c r="O3" s="83"/>
      <c r="P3" s="83"/>
      <c r="Q3" s="83"/>
      <c r="R3" s="83"/>
    </row>
    <row r="4" spans="1:18" ht="20.25" x14ac:dyDescent="0.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ht="20.25" x14ac:dyDescent="0.3">
      <c r="A5" s="167" t="s">
        <v>226</v>
      </c>
      <c r="B5" s="167"/>
      <c r="C5" s="167"/>
      <c r="D5" s="167"/>
      <c r="E5" s="167"/>
      <c r="F5" s="167"/>
      <c r="G5" s="167"/>
      <c r="H5" s="167"/>
      <c r="I5" s="167"/>
      <c r="J5" s="167"/>
      <c r="K5" s="83"/>
      <c r="L5" s="83"/>
      <c r="M5" s="83"/>
      <c r="N5" s="83"/>
      <c r="O5" s="83"/>
      <c r="P5" s="83"/>
      <c r="Q5" s="83"/>
      <c r="R5" s="83"/>
    </row>
    <row r="6" spans="1:18" ht="20.25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1:18" ht="20.25" x14ac:dyDescent="0.3">
      <c r="A7" s="160" t="s">
        <v>29</v>
      </c>
      <c r="B7" s="162" t="s">
        <v>227</v>
      </c>
      <c r="C7" s="85" t="s">
        <v>239</v>
      </c>
      <c r="D7" s="159" t="s">
        <v>235</v>
      </c>
      <c r="E7" s="159"/>
      <c r="F7" s="159"/>
      <c r="G7" s="159" t="s">
        <v>237</v>
      </c>
      <c r="H7" s="159"/>
      <c r="I7" s="159"/>
      <c r="J7" s="162" t="s">
        <v>186</v>
      </c>
      <c r="K7" s="83"/>
      <c r="L7" s="83"/>
      <c r="M7" s="83"/>
      <c r="N7" s="83"/>
      <c r="O7" s="83"/>
      <c r="P7" s="83"/>
      <c r="Q7" s="83"/>
      <c r="R7" s="83"/>
    </row>
    <row r="8" spans="1:18" ht="20.25" x14ac:dyDescent="0.3">
      <c r="A8" s="161"/>
      <c r="B8" s="163"/>
      <c r="C8" s="86" t="s">
        <v>240</v>
      </c>
      <c r="D8" s="87" t="s">
        <v>236</v>
      </c>
      <c r="E8" s="87" t="s">
        <v>238</v>
      </c>
      <c r="F8" s="87" t="s">
        <v>222</v>
      </c>
      <c r="G8" s="87" t="s">
        <v>236</v>
      </c>
      <c r="H8" s="87" t="s">
        <v>238</v>
      </c>
      <c r="I8" s="87" t="s">
        <v>222</v>
      </c>
      <c r="J8" s="163"/>
      <c r="K8" s="83"/>
      <c r="L8" s="83"/>
      <c r="M8" s="83"/>
      <c r="N8" s="83"/>
      <c r="O8" s="83"/>
      <c r="P8" s="83"/>
      <c r="Q8" s="83"/>
      <c r="R8" s="83"/>
    </row>
    <row r="9" spans="1:18" ht="20.25" x14ac:dyDescent="0.3">
      <c r="A9" s="90">
        <v>1</v>
      </c>
      <c r="B9" s="91" t="s">
        <v>228</v>
      </c>
      <c r="C9" s="87">
        <v>14</v>
      </c>
      <c r="D9" s="87">
        <v>260</v>
      </c>
      <c r="E9" s="87">
        <v>8</v>
      </c>
      <c r="F9" s="93">
        <f>SUM(C9*D9*E9)</f>
        <v>29120</v>
      </c>
      <c r="G9" s="87">
        <v>200</v>
      </c>
      <c r="H9" s="87">
        <v>20</v>
      </c>
      <c r="I9" s="93">
        <f>SUM(C9*G9*H9)</f>
        <v>56000</v>
      </c>
      <c r="J9" s="87"/>
      <c r="K9" s="83"/>
      <c r="L9" s="83"/>
      <c r="M9" s="83"/>
      <c r="N9" s="83"/>
      <c r="O9" s="83"/>
      <c r="P9" s="83"/>
      <c r="Q9" s="83"/>
      <c r="R9" s="83"/>
    </row>
    <row r="10" spans="1:18" ht="20.25" x14ac:dyDescent="0.3">
      <c r="A10" s="90">
        <v>2</v>
      </c>
      <c r="B10" s="91" t="s">
        <v>229</v>
      </c>
      <c r="C10" s="87">
        <v>125</v>
      </c>
      <c r="D10" s="87">
        <v>260</v>
      </c>
      <c r="E10" s="87">
        <v>8</v>
      </c>
      <c r="F10" s="93">
        <f>SUM(C10*D10*E10)</f>
        <v>260000</v>
      </c>
      <c r="G10" s="87">
        <v>200</v>
      </c>
      <c r="H10" s="87">
        <v>20</v>
      </c>
      <c r="I10" s="93">
        <f>SUM(C10*G10*H10)</f>
        <v>500000</v>
      </c>
      <c r="J10" s="87"/>
      <c r="K10" s="83"/>
      <c r="L10" s="83"/>
      <c r="M10" s="83"/>
      <c r="N10" s="83"/>
      <c r="O10" s="83"/>
      <c r="P10" s="83"/>
      <c r="Q10" s="83"/>
      <c r="R10" s="83"/>
    </row>
    <row r="11" spans="1:18" ht="20.25" x14ac:dyDescent="0.3">
      <c r="A11" s="90">
        <v>3</v>
      </c>
      <c r="B11" s="91" t="s">
        <v>230</v>
      </c>
      <c r="C11" s="87">
        <v>9</v>
      </c>
      <c r="D11" s="87">
        <v>260</v>
      </c>
      <c r="E11" s="87">
        <v>8</v>
      </c>
      <c r="F11" s="93">
        <f>SUM(C11*D11*E11)</f>
        <v>18720</v>
      </c>
      <c r="G11" s="87">
        <v>200</v>
      </c>
      <c r="H11" s="87">
        <v>20</v>
      </c>
      <c r="I11" s="93">
        <f>SUM(C11*G11*H11)</f>
        <v>36000</v>
      </c>
      <c r="J11" s="87"/>
      <c r="K11" s="83"/>
      <c r="L11" s="83"/>
      <c r="M11" s="83"/>
      <c r="N11" s="83"/>
      <c r="O11" s="83"/>
      <c r="P11" s="83"/>
      <c r="Q11" s="83"/>
      <c r="R11" s="83"/>
    </row>
    <row r="12" spans="1:18" ht="20.25" x14ac:dyDescent="0.3">
      <c r="A12" s="158" t="s">
        <v>232</v>
      </c>
      <c r="B12" s="158"/>
      <c r="C12" s="92">
        <f>SUM(C9:C11)</f>
        <v>148</v>
      </c>
      <c r="D12" s="83"/>
      <c r="E12" s="83"/>
      <c r="F12" s="93">
        <f>SUM(F9:F11)</f>
        <v>307840</v>
      </c>
      <c r="G12" s="83"/>
      <c r="H12" s="83"/>
      <c r="I12" s="93">
        <f>SUM(I9:I11)</f>
        <v>592000</v>
      </c>
      <c r="J12" s="83"/>
      <c r="K12" s="83"/>
      <c r="L12" s="83"/>
      <c r="M12" s="83"/>
      <c r="N12" s="83"/>
      <c r="O12" s="83"/>
      <c r="P12" s="83"/>
      <c r="Q12" s="83"/>
      <c r="R12" s="83"/>
    </row>
    <row r="13" spans="1:18" ht="20.25" x14ac:dyDescent="0.3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 ht="20.25" x14ac:dyDescent="0.3">
      <c r="A14" s="167" t="s">
        <v>231</v>
      </c>
      <c r="B14" s="167"/>
      <c r="C14" s="167"/>
      <c r="D14" s="167"/>
      <c r="E14" s="167"/>
      <c r="F14" s="167"/>
      <c r="G14" s="167"/>
      <c r="H14" s="167"/>
      <c r="I14" s="167"/>
      <c r="J14" s="167"/>
      <c r="K14" s="83"/>
      <c r="L14" s="83"/>
      <c r="M14" s="83"/>
      <c r="N14" s="83"/>
      <c r="O14" s="83"/>
      <c r="P14" s="83"/>
      <c r="Q14" s="83"/>
      <c r="R14" s="83"/>
    </row>
    <row r="15" spans="1:18" ht="20.25" x14ac:dyDescent="0.3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</row>
    <row r="16" spans="1:18" ht="20.25" x14ac:dyDescent="0.3">
      <c r="A16" s="164" t="s">
        <v>29</v>
      </c>
      <c r="B16" s="168" t="s">
        <v>234</v>
      </c>
      <c r="C16" s="88" t="s">
        <v>239</v>
      </c>
      <c r="D16" s="159" t="s">
        <v>235</v>
      </c>
      <c r="E16" s="159"/>
      <c r="F16" s="159"/>
      <c r="G16" s="159" t="s">
        <v>237</v>
      </c>
      <c r="H16" s="159"/>
      <c r="I16" s="159"/>
      <c r="J16" s="162" t="s">
        <v>186</v>
      </c>
      <c r="K16" s="83"/>
      <c r="L16" s="83"/>
      <c r="M16" s="83"/>
      <c r="N16" s="83"/>
      <c r="O16" s="83"/>
      <c r="P16" s="83"/>
      <c r="Q16" s="83"/>
      <c r="R16" s="83"/>
    </row>
    <row r="17" spans="1:18" ht="20.25" x14ac:dyDescent="0.3">
      <c r="A17" s="165"/>
      <c r="B17" s="169"/>
      <c r="C17" s="89" t="s">
        <v>240</v>
      </c>
      <c r="D17" s="87" t="s">
        <v>236</v>
      </c>
      <c r="E17" s="87" t="s">
        <v>238</v>
      </c>
      <c r="F17" s="87" t="s">
        <v>222</v>
      </c>
      <c r="G17" s="87" t="s">
        <v>236</v>
      </c>
      <c r="H17" s="87" t="s">
        <v>238</v>
      </c>
      <c r="I17" s="87" t="s">
        <v>222</v>
      </c>
      <c r="J17" s="163"/>
      <c r="K17" s="83"/>
      <c r="L17" s="83"/>
      <c r="M17" s="83"/>
      <c r="N17" s="83"/>
      <c r="O17" s="83"/>
      <c r="P17" s="83"/>
      <c r="Q17" s="83"/>
      <c r="R17" s="83"/>
    </row>
    <row r="18" spans="1:18" ht="20.25" x14ac:dyDescent="0.3">
      <c r="A18" s="90">
        <v>1</v>
      </c>
      <c r="B18" s="91" t="s">
        <v>230</v>
      </c>
      <c r="C18" s="87">
        <v>20</v>
      </c>
      <c r="D18" s="87">
        <v>280</v>
      </c>
      <c r="E18" s="87">
        <v>8</v>
      </c>
      <c r="F18" s="93">
        <f>SUM(C18*D18*E18)</f>
        <v>44800</v>
      </c>
      <c r="G18" s="87">
        <v>280</v>
      </c>
      <c r="H18" s="87">
        <v>20</v>
      </c>
      <c r="I18" s="93">
        <f>SUM(C18*G18*H18)</f>
        <v>112000</v>
      </c>
      <c r="J18" s="87"/>
      <c r="K18" s="83"/>
      <c r="L18" s="83"/>
      <c r="M18" s="83"/>
      <c r="N18" s="83"/>
      <c r="O18" s="83"/>
      <c r="P18" s="83"/>
      <c r="Q18" s="83"/>
      <c r="R18" s="83"/>
    </row>
    <row r="19" spans="1:18" ht="20.25" x14ac:dyDescent="0.3">
      <c r="A19" s="90">
        <v>2</v>
      </c>
      <c r="B19" s="91" t="s">
        <v>233</v>
      </c>
      <c r="C19" s="87">
        <v>50</v>
      </c>
      <c r="D19" s="87">
        <v>280</v>
      </c>
      <c r="E19" s="87">
        <v>8</v>
      </c>
      <c r="F19" s="93">
        <f>SUM(C19*D19*E19)</f>
        <v>112000</v>
      </c>
      <c r="G19" s="87">
        <v>280</v>
      </c>
      <c r="H19" s="87">
        <v>20</v>
      </c>
      <c r="I19" s="93">
        <f>SUM(C19*G19*H19)</f>
        <v>280000</v>
      </c>
      <c r="J19" s="87"/>
      <c r="K19" s="83"/>
      <c r="L19" s="83"/>
      <c r="M19" s="83"/>
      <c r="N19" s="83"/>
      <c r="O19" s="83"/>
      <c r="P19" s="83"/>
      <c r="Q19" s="83"/>
      <c r="R19" s="83"/>
    </row>
    <row r="20" spans="1:18" ht="20.25" x14ac:dyDescent="0.3">
      <c r="A20" s="158" t="s">
        <v>232</v>
      </c>
      <c r="B20" s="158"/>
      <c r="C20" s="92">
        <f>SUM(C18:C19)</f>
        <v>70</v>
      </c>
      <c r="D20" s="94"/>
      <c r="E20" s="82"/>
      <c r="F20" s="93">
        <f>SUM(F18:F19)</f>
        <v>156800</v>
      </c>
      <c r="G20" s="82"/>
      <c r="H20" s="82"/>
      <c r="I20" s="93">
        <f>SUM(I18:I19)</f>
        <v>392000</v>
      </c>
      <c r="J20" s="84"/>
      <c r="K20" s="83"/>
      <c r="L20" s="83"/>
      <c r="M20" s="83"/>
      <c r="N20" s="83"/>
      <c r="O20" s="83"/>
      <c r="P20" s="83"/>
      <c r="Q20" s="83"/>
      <c r="R20" s="83"/>
    </row>
    <row r="21" spans="1:18" ht="20.25" x14ac:dyDescent="0.3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t="20.25" x14ac:dyDescent="0.3">
      <c r="A22" s="83"/>
      <c r="B22" s="166" t="s">
        <v>307</v>
      </c>
      <c r="C22" s="166"/>
      <c r="D22" s="166"/>
      <c r="E22" s="166"/>
      <c r="F22" s="166"/>
      <c r="G22" s="166"/>
      <c r="H22" s="166"/>
      <c r="I22" s="166"/>
      <c r="J22" s="166"/>
      <c r="K22" s="83"/>
      <c r="L22" s="83"/>
      <c r="M22" s="83"/>
      <c r="N22" s="83"/>
      <c r="O22" s="83"/>
      <c r="P22" s="83"/>
      <c r="Q22" s="83"/>
      <c r="R22" s="83"/>
    </row>
    <row r="23" spans="1:18" ht="20.25" x14ac:dyDescent="0.3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</row>
    <row r="24" spans="1:18" ht="20.25" x14ac:dyDescent="0.3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t="20.25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t="20.25" x14ac:dyDescent="0.3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</row>
    <row r="27" spans="1:18" ht="20.25" x14ac:dyDescent="0.3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</row>
    <row r="28" spans="1:18" ht="20.25" x14ac:dyDescent="0.3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t="20.25" x14ac:dyDescent="0.3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18" ht="20.25" x14ac:dyDescent="0.3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</row>
    <row r="31" spans="1:18" ht="20.25" x14ac:dyDescent="0.3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</row>
    <row r="32" spans="1:18" ht="20.25" x14ac:dyDescent="0.3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t="20.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t="20.25" x14ac:dyDescent="0.3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t="20.25" x14ac:dyDescent="0.3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t="20.25" x14ac:dyDescent="0.3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t="20.25" x14ac:dyDescent="0.3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t="20.25" x14ac:dyDescent="0.3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t="20.25" x14ac:dyDescent="0.3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1:18" ht="20.25" x14ac:dyDescent="0.3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1:18" ht="20.25" x14ac:dyDescent="0.3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</row>
    <row r="42" spans="1:18" ht="20.25" x14ac:dyDescent="0.3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</row>
    <row r="43" spans="1:18" ht="20.25" x14ac:dyDescent="0.3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</row>
    <row r="44" spans="1:18" ht="20.25" x14ac:dyDescent="0.3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t="20.25" x14ac:dyDescent="0.3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t="20.25" x14ac:dyDescent="0.3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t="20.25" x14ac:dyDescent="0.3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t="20.25" x14ac:dyDescent="0.3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t="20.25" x14ac:dyDescent="0.3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t="20.25" x14ac:dyDescent="0.3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t="20.25" x14ac:dyDescent="0.3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t="20.25" x14ac:dyDescent="0.3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t="20.25" x14ac:dyDescent="0.3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t="20.25" x14ac:dyDescent="0.3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t="20.25" x14ac:dyDescent="0.3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 ht="20.25" x14ac:dyDescent="0.3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t="20.25" x14ac:dyDescent="0.3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  <row r="58" spans="1:18" ht="20.25" x14ac:dyDescent="0.3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</row>
    <row r="59" spans="1:18" ht="20.25" x14ac:dyDescent="0.3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</row>
    <row r="60" spans="1:18" ht="20.25" x14ac:dyDescent="0.3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t="20.25" x14ac:dyDescent="0.3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</row>
    <row r="62" spans="1:18" ht="20.25" x14ac:dyDescent="0.3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</row>
    <row r="63" spans="1:18" ht="20.25" x14ac:dyDescent="0.3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t="20.25" x14ac:dyDescent="0.3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t="20.25" x14ac:dyDescent="0.3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t="20.25" x14ac:dyDescent="0.3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t="20.25" x14ac:dyDescent="0.3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t="20.25" x14ac:dyDescent="0.3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 ht="20.25" x14ac:dyDescent="0.3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 ht="20.25" x14ac:dyDescent="0.3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 ht="20.25" x14ac:dyDescent="0.3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 ht="20.25" x14ac:dyDescent="0.3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 ht="20.25" x14ac:dyDescent="0.3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 ht="20.25" x14ac:dyDescent="0.3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 ht="20.25" x14ac:dyDescent="0.3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 ht="20.25" x14ac:dyDescent="0.3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 ht="20.25" x14ac:dyDescent="0.3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 ht="20.25" x14ac:dyDescent="0.3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 ht="20.25" x14ac:dyDescent="0.3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 ht="20.25" x14ac:dyDescent="0.3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 ht="20.25" x14ac:dyDescent="0.3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 ht="20.25" x14ac:dyDescent="0.3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</row>
    <row r="83" spans="1:18" ht="20.25" x14ac:dyDescent="0.3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</row>
    <row r="84" spans="1:18" ht="20.25" x14ac:dyDescent="0.3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</row>
    <row r="85" spans="1:18" ht="20.25" x14ac:dyDescent="0.3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</row>
    <row r="86" spans="1:18" ht="20.25" x14ac:dyDescent="0.3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</row>
    <row r="87" spans="1:18" ht="20.25" x14ac:dyDescent="0.3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</row>
    <row r="88" spans="1:18" ht="20.25" x14ac:dyDescent="0.3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</row>
    <row r="89" spans="1:18" ht="20.25" x14ac:dyDescent="0.3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</row>
    <row r="90" spans="1:18" ht="20.25" x14ac:dyDescent="0.3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</row>
    <row r="91" spans="1:18" ht="20.25" x14ac:dyDescent="0.3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</row>
    <row r="92" spans="1:18" ht="20.25" x14ac:dyDescent="0.3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</row>
    <row r="93" spans="1:18" ht="20.25" x14ac:dyDescent="0.3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</row>
    <row r="94" spans="1:18" ht="20.25" x14ac:dyDescent="0.3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</row>
    <row r="95" spans="1:18" ht="20.25" x14ac:dyDescent="0.3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</row>
    <row r="96" spans="1:18" ht="20.25" x14ac:dyDescent="0.3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</row>
    <row r="97" spans="1:18" ht="20.25" x14ac:dyDescent="0.3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</row>
    <row r="98" spans="1:18" ht="20.25" x14ac:dyDescent="0.3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</row>
    <row r="99" spans="1:18" ht="20.25" x14ac:dyDescent="0.3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</row>
    <row r="100" spans="1:18" ht="20.25" x14ac:dyDescent="0.3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</row>
    <row r="101" spans="1:18" ht="20.25" x14ac:dyDescent="0.3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</row>
    <row r="102" spans="1:18" ht="20.25" x14ac:dyDescent="0.3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</row>
    <row r="103" spans="1:18" ht="20.25" x14ac:dyDescent="0.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</row>
    <row r="104" spans="1:18" ht="20.25" x14ac:dyDescent="0.3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</row>
    <row r="105" spans="1:18" ht="20.25" x14ac:dyDescent="0.3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</row>
    <row r="106" spans="1:18" ht="20.25" x14ac:dyDescent="0.3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</row>
    <row r="107" spans="1:18" ht="20.25" x14ac:dyDescent="0.3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</row>
    <row r="108" spans="1:18" ht="20.25" x14ac:dyDescent="0.3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</row>
    <row r="109" spans="1:18" ht="20.25" x14ac:dyDescent="0.3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</row>
    <row r="110" spans="1:18" ht="20.25" x14ac:dyDescent="0.3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</row>
    <row r="111" spans="1:18" ht="20.25" x14ac:dyDescent="0.3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</row>
    <row r="112" spans="1:18" ht="20.25" x14ac:dyDescent="0.3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</row>
    <row r="113" spans="1:18" ht="20.25" x14ac:dyDescent="0.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</row>
    <row r="114" spans="1:18" ht="20.25" x14ac:dyDescent="0.3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</row>
    <row r="115" spans="1:18" ht="20.25" x14ac:dyDescent="0.3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</row>
    <row r="116" spans="1:18" ht="20.25" x14ac:dyDescent="0.3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</row>
    <row r="117" spans="1:18" ht="20.25" x14ac:dyDescent="0.3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</row>
    <row r="118" spans="1:18" ht="20.25" x14ac:dyDescent="0.3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</row>
    <row r="119" spans="1:18" ht="20.25" x14ac:dyDescent="0.3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</row>
    <row r="120" spans="1:18" ht="20.25" x14ac:dyDescent="0.3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</row>
    <row r="121" spans="1:18" ht="20.25" x14ac:dyDescent="0.3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</row>
    <row r="122" spans="1:18" ht="20.25" x14ac:dyDescent="0.3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</row>
    <row r="123" spans="1:18" ht="20.25" x14ac:dyDescent="0.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</row>
    <row r="124" spans="1:18" ht="20.25" x14ac:dyDescent="0.3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</row>
    <row r="125" spans="1:18" ht="20.25" x14ac:dyDescent="0.3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</row>
    <row r="126" spans="1:18" ht="20.25" x14ac:dyDescent="0.3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</row>
    <row r="127" spans="1:18" ht="20.25" x14ac:dyDescent="0.3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</row>
    <row r="128" spans="1:18" ht="20.25" x14ac:dyDescent="0.3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</row>
    <row r="129" spans="1:18" ht="20.25" x14ac:dyDescent="0.3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</row>
    <row r="130" spans="1:18" ht="20.25" x14ac:dyDescent="0.3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</row>
    <row r="131" spans="1:18" ht="20.25" x14ac:dyDescent="0.3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</row>
    <row r="132" spans="1:18" ht="20.25" x14ac:dyDescent="0.3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</row>
    <row r="133" spans="1:18" ht="20.25" x14ac:dyDescent="0.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</row>
    <row r="134" spans="1:18" ht="20.25" x14ac:dyDescent="0.3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</row>
    <row r="135" spans="1:18" ht="20.25" x14ac:dyDescent="0.3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</row>
    <row r="136" spans="1:18" ht="20.25" x14ac:dyDescent="0.3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</row>
    <row r="137" spans="1:18" ht="20.25" x14ac:dyDescent="0.3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</row>
    <row r="138" spans="1:18" ht="20.25" x14ac:dyDescent="0.3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</row>
    <row r="139" spans="1:18" ht="20.25" x14ac:dyDescent="0.3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</row>
    <row r="140" spans="1:18" ht="20.25" x14ac:dyDescent="0.3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</row>
    <row r="141" spans="1:18" ht="20.25" x14ac:dyDescent="0.3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</row>
    <row r="142" spans="1:18" ht="20.25" x14ac:dyDescent="0.3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</row>
    <row r="143" spans="1:18" ht="20.25" x14ac:dyDescent="0.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</row>
    <row r="144" spans="1:18" ht="20.25" x14ac:dyDescent="0.3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</row>
    <row r="145" spans="1:18" ht="20.25" x14ac:dyDescent="0.3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</row>
    <row r="146" spans="1:18" ht="20.25" x14ac:dyDescent="0.3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</row>
    <row r="147" spans="1:18" ht="20.25" x14ac:dyDescent="0.3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</row>
    <row r="148" spans="1:18" ht="20.25" x14ac:dyDescent="0.3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</row>
    <row r="149" spans="1:18" ht="20.25" x14ac:dyDescent="0.3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</row>
    <row r="150" spans="1:18" ht="20.25" x14ac:dyDescent="0.3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</row>
    <row r="151" spans="1:18" ht="20.25" x14ac:dyDescent="0.3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</row>
    <row r="152" spans="1:18" ht="20.25" x14ac:dyDescent="0.3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</row>
    <row r="153" spans="1:18" ht="20.25" x14ac:dyDescent="0.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</row>
    <row r="154" spans="1:18" ht="20.25" x14ac:dyDescent="0.3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</row>
    <row r="155" spans="1:18" ht="20.25" x14ac:dyDescent="0.3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</row>
    <row r="156" spans="1:18" ht="20.25" x14ac:dyDescent="0.3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</row>
    <row r="157" spans="1:18" ht="20.25" x14ac:dyDescent="0.3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</row>
    <row r="158" spans="1:18" ht="20.25" x14ac:dyDescent="0.3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</row>
    <row r="159" spans="1:18" ht="20.25" x14ac:dyDescent="0.3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</row>
    <row r="160" spans="1:18" ht="20.25" x14ac:dyDescent="0.3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</row>
    <row r="161" spans="1:18" ht="20.25" x14ac:dyDescent="0.3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</row>
    <row r="162" spans="1:18" ht="20.25" x14ac:dyDescent="0.3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</row>
    <row r="163" spans="1:18" ht="20.25" x14ac:dyDescent="0.3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</row>
    <row r="164" spans="1:18" ht="20.25" x14ac:dyDescent="0.3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</row>
    <row r="165" spans="1:18" ht="20.25" x14ac:dyDescent="0.3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</row>
    <row r="166" spans="1:18" ht="20.25" x14ac:dyDescent="0.3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</row>
    <row r="167" spans="1:18" ht="20.25" x14ac:dyDescent="0.3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</row>
    <row r="168" spans="1:18" ht="20.25" x14ac:dyDescent="0.3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</row>
    <row r="169" spans="1:18" ht="20.25" x14ac:dyDescent="0.3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</row>
    <row r="170" spans="1:18" ht="20.25" x14ac:dyDescent="0.3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</row>
    <row r="171" spans="1:18" ht="20.25" x14ac:dyDescent="0.3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</row>
    <row r="172" spans="1:18" ht="20.25" x14ac:dyDescent="0.3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</row>
    <row r="173" spans="1:18" ht="20.25" x14ac:dyDescent="0.3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</row>
    <row r="174" spans="1:18" ht="20.25" x14ac:dyDescent="0.3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</row>
    <row r="175" spans="1:18" ht="20.25" x14ac:dyDescent="0.3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</row>
    <row r="176" spans="1:18" ht="20.25" x14ac:dyDescent="0.3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</row>
    <row r="177" spans="1:18" ht="20.25" x14ac:dyDescent="0.3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</row>
    <row r="178" spans="1:18" ht="20.25" x14ac:dyDescent="0.3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</row>
    <row r="179" spans="1:18" ht="20.25" x14ac:dyDescent="0.3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</row>
    <row r="180" spans="1:18" ht="20.25" x14ac:dyDescent="0.3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</row>
    <row r="181" spans="1:18" ht="20.25" x14ac:dyDescent="0.3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</row>
    <row r="182" spans="1:18" ht="20.25" x14ac:dyDescent="0.3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</row>
    <row r="183" spans="1:18" ht="20.25" x14ac:dyDescent="0.3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</row>
    <row r="184" spans="1:18" ht="20.25" x14ac:dyDescent="0.3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</row>
    <row r="185" spans="1:18" ht="20.25" x14ac:dyDescent="0.3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</row>
    <row r="186" spans="1:18" ht="20.25" x14ac:dyDescent="0.3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</row>
    <row r="187" spans="1:18" ht="20.25" x14ac:dyDescent="0.3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</row>
    <row r="188" spans="1:18" ht="20.25" x14ac:dyDescent="0.3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</row>
    <row r="189" spans="1:18" ht="20.25" x14ac:dyDescent="0.3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</row>
    <row r="190" spans="1:18" ht="20.25" x14ac:dyDescent="0.3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</row>
    <row r="191" spans="1:18" ht="20.25" x14ac:dyDescent="0.3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</row>
    <row r="192" spans="1:18" ht="20.25" x14ac:dyDescent="0.3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</row>
    <row r="193" spans="1:18" ht="20.25" x14ac:dyDescent="0.3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</row>
    <row r="194" spans="1:18" ht="20.25" x14ac:dyDescent="0.3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</row>
    <row r="195" spans="1:18" ht="20.25" x14ac:dyDescent="0.3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</row>
    <row r="196" spans="1:18" ht="20.25" x14ac:dyDescent="0.3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</row>
    <row r="197" spans="1:18" ht="20.25" x14ac:dyDescent="0.3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</row>
    <row r="198" spans="1:18" ht="20.25" x14ac:dyDescent="0.3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</row>
    <row r="199" spans="1:18" ht="20.25" x14ac:dyDescent="0.3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</row>
    <row r="200" spans="1:18" ht="20.25" x14ac:dyDescent="0.3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</row>
    <row r="201" spans="1:18" ht="20.25" x14ac:dyDescent="0.3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</row>
    <row r="202" spans="1:18" ht="20.25" x14ac:dyDescent="0.3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</row>
    <row r="203" spans="1:18" ht="20.25" x14ac:dyDescent="0.3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</row>
    <row r="204" spans="1:18" ht="20.25" x14ac:dyDescent="0.3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</row>
    <row r="205" spans="1:18" ht="20.25" x14ac:dyDescent="0.3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</row>
    <row r="206" spans="1:18" ht="20.25" x14ac:dyDescent="0.3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</row>
    <row r="207" spans="1:18" ht="20.25" x14ac:dyDescent="0.3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</row>
    <row r="208" spans="1:18" ht="20.25" x14ac:dyDescent="0.3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</row>
    <row r="209" spans="1:18" ht="20.25" x14ac:dyDescent="0.3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</row>
    <row r="210" spans="1:18" ht="20.25" x14ac:dyDescent="0.3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</row>
    <row r="211" spans="1:18" ht="20.25" x14ac:dyDescent="0.3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</row>
    <row r="212" spans="1:18" ht="20.25" x14ac:dyDescent="0.3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</row>
    <row r="213" spans="1:18" ht="20.25" x14ac:dyDescent="0.3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</row>
    <row r="214" spans="1:18" ht="20.25" x14ac:dyDescent="0.3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</row>
    <row r="215" spans="1:18" ht="20.25" x14ac:dyDescent="0.3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</row>
    <row r="216" spans="1:18" ht="20.25" x14ac:dyDescent="0.3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</row>
    <row r="217" spans="1:18" ht="20.25" x14ac:dyDescent="0.3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</row>
    <row r="218" spans="1:18" ht="20.25" x14ac:dyDescent="0.3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</row>
    <row r="219" spans="1:18" ht="20.25" x14ac:dyDescent="0.3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</row>
    <row r="220" spans="1:18" ht="20.25" x14ac:dyDescent="0.3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</row>
    <row r="221" spans="1:18" ht="20.25" x14ac:dyDescent="0.3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</row>
    <row r="222" spans="1:18" ht="20.25" x14ac:dyDescent="0.3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</row>
    <row r="223" spans="1:18" ht="20.25" x14ac:dyDescent="0.3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</row>
    <row r="224" spans="1:18" ht="20.25" x14ac:dyDescent="0.3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</row>
    <row r="225" spans="1:18" ht="20.25" x14ac:dyDescent="0.3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</row>
    <row r="226" spans="1:18" ht="20.25" x14ac:dyDescent="0.3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</row>
    <row r="227" spans="1:18" ht="20.25" x14ac:dyDescent="0.3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</row>
    <row r="228" spans="1:18" ht="20.25" x14ac:dyDescent="0.3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</row>
    <row r="229" spans="1:18" ht="20.25" x14ac:dyDescent="0.3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</row>
    <row r="230" spans="1:18" ht="20.25" x14ac:dyDescent="0.3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</row>
    <row r="231" spans="1:18" ht="20.25" x14ac:dyDescent="0.3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</row>
    <row r="232" spans="1:18" ht="20.25" x14ac:dyDescent="0.3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</row>
    <row r="233" spans="1:18" ht="20.25" x14ac:dyDescent="0.3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</row>
    <row r="234" spans="1:18" ht="20.25" x14ac:dyDescent="0.3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</row>
    <row r="235" spans="1:18" ht="20.25" x14ac:dyDescent="0.3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</row>
    <row r="236" spans="1:18" ht="20.25" x14ac:dyDescent="0.3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</row>
    <row r="237" spans="1:18" ht="20.25" x14ac:dyDescent="0.3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</row>
    <row r="238" spans="1:18" ht="20.25" x14ac:dyDescent="0.3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</row>
    <row r="239" spans="1:18" ht="20.25" x14ac:dyDescent="0.3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</row>
    <row r="240" spans="1:18" ht="20.25" x14ac:dyDescent="0.3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</row>
    <row r="241" spans="1:18" ht="20.25" x14ac:dyDescent="0.3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</row>
    <row r="242" spans="1:18" ht="20.25" x14ac:dyDescent="0.3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</row>
    <row r="243" spans="1:18" ht="20.25" x14ac:dyDescent="0.3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</row>
    <row r="244" spans="1:18" ht="20.25" x14ac:dyDescent="0.3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</row>
    <row r="245" spans="1:18" ht="20.25" x14ac:dyDescent="0.3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</row>
    <row r="246" spans="1:18" ht="20.25" x14ac:dyDescent="0.3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</row>
    <row r="247" spans="1:18" ht="20.25" x14ac:dyDescent="0.3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</row>
    <row r="248" spans="1:18" ht="20.25" x14ac:dyDescent="0.3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</row>
    <row r="249" spans="1:18" ht="20.25" x14ac:dyDescent="0.3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</row>
    <row r="250" spans="1:18" ht="20.25" x14ac:dyDescent="0.3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</row>
    <row r="251" spans="1:18" ht="20.25" x14ac:dyDescent="0.3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</row>
    <row r="252" spans="1:18" ht="20.25" x14ac:dyDescent="0.3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</row>
    <row r="253" spans="1:18" ht="20.25" x14ac:dyDescent="0.3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</row>
    <row r="254" spans="1:18" ht="20.25" x14ac:dyDescent="0.3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</row>
    <row r="255" spans="1:18" ht="20.25" x14ac:dyDescent="0.3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</row>
    <row r="256" spans="1:18" ht="20.25" x14ac:dyDescent="0.3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</row>
    <row r="257" spans="1:18" ht="20.25" x14ac:dyDescent="0.3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</row>
    <row r="258" spans="1:18" ht="20.25" x14ac:dyDescent="0.3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</row>
    <row r="259" spans="1:18" ht="20.25" x14ac:dyDescent="0.3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</row>
    <row r="260" spans="1:18" ht="20.25" x14ac:dyDescent="0.3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</row>
    <row r="261" spans="1:18" ht="20.25" x14ac:dyDescent="0.3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</row>
    <row r="262" spans="1:18" ht="20.25" x14ac:dyDescent="0.3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</row>
    <row r="263" spans="1:18" ht="20.25" x14ac:dyDescent="0.3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</row>
    <row r="264" spans="1:18" ht="20.25" x14ac:dyDescent="0.3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</row>
    <row r="265" spans="1:18" ht="20.25" x14ac:dyDescent="0.3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</row>
    <row r="266" spans="1:18" ht="20.25" x14ac:dyDescent="0.3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</row>
    <row r="267" spans="1:18" ht="20.25" x14ac:dyDescent="0.3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</row>
    <row r="268" spans="1:18" ht="20.25" x14ac:dyDescent="0.3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</row>
    <row r="269" spans="1:18" ht="20.25" x14ac:dyDescent="0.3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</row>
    <row r="270" spans="1:18" ht="20.25" x14ac:dyDescent="0.3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</row>
    <row r="271" spans="1:18" ht="20.25" x14ac:dyDescent="0.3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</row>
    <row r="272" spans="1:18" ht="20.25" x14ac:dyDescent="0.3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</row>
    <row r="273" spans="1:18" ht="20.25" x14ac:dyDescent="0.3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</row>
    <row r="274" spans="1:18" ht="20.25" x14ac:dyDescent="0.3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</row>
    <row r="275" spans="1:18" ht="20.25" x14ac:dyDescent="0.3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</row>
    <row r="276" spans="1:18" ht="20.25" x14ac:dyDescent="0.3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</row>
    <row r="277" spans="1:18" ht="20.25" x14ac:dyDescent="0.3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</row>
    <row r="278" spans="1:18" ht="20.25" x14ac:dyDescent="0.3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</row>
    <row r="279" spans="1:18" ht="20.25" x14ac:dyDescent="0.3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</row>
    <row r="280" spans="1:18" ht="20.25" x14ac:dyDescent="0.3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</row>
    <row r="281" spans="1:18" ht="20.25" x14ac:dyDescent="0.3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</row>
    <row r="282" spans="1:18" ht="20.25" x14ac:dyDescent="0.3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</row>
    <row r="283" spans="1:18" ht="20.25" x14ac:dyDescent="0.3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</row>
    <row r="284" spans="1:18" ht="20.25" x14ac:dyDescent="0.3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</row>
    <row r="285" spans="1:18" ht="20.25" x14ac:dyDescent="0.3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</row>
    <row r="286" spans="1:18" ht="20.25" x14ac:dyDescent="0.3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</row>
    <row r="287" spans="1:18" ht="20.25" x14ac:dyDescent="0.3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</row>
    <row r="288" spans="1:18" ht="20.25" x14ac:dyDescent="0.3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</row>
    <row r="289" spans="1:18" ht="20.25" x14ac:dyDescent="0.3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</row>
    <row r="290" spans="1:18" ht="20.25" x14ac:dyDescent="0.3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</row>
    <row r="291" spans="1:18" ht="20.25" x14ac:dyDescent="0.3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</row>
    <row r="292" spans="1:18" ht="20.25" x14ac:dyDescent="0.3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</row>
    <row r="293" spans="1:18" ht="20.25" x14ac:dyDescent="0.3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</row>
    <row r="294" spans="1:18" ht="20.25" x14ac:dyDescent="0.3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</row>
    <row r="295" spans="1:18" ht="20.25" x14ac:dyDescent="0.3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</row>
    <row r="296" spans="1:18" ht="20.25" x14ac:dyDescent="0.3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</row>
    <row r="297" spans="1:18" ht="20.25" x14ac:dyDescent="0.3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</row>
    <row r="298" spans="1:18" ht="20.25" x14ac:dyDescent="0.3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</row>
    <row r="299" spans="1:18" ht="20.25" x14ac:dyDescent="0.3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</row>
    <row r="300" spans="1:18" ht="20.25" x14ac:dyDescent="0.3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</row>
    <row r="301" spans="1:18" ht="20.25" x14ac:dyDescent="0.3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</row>
    <row r="302" spans="1:18" ht="20.25" x14ac:dyDescent="0.3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</row>
    <row r="303" spans="1:18" ht="20.25" x14ac:dyDescent="0.3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</row>
    <row r="304" spans="1:18" ht="20.25" x14ac:dyDescent="0.3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</row>
    <row r="305" spans="1:18" ht="20.25" x14ac:dyDescent="0.3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</row>
    <row r="306" spans="1:18" ht="20.25" x14ac:dyDescent="0.3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</row>
    <row r="307" spans="1:18" ht="20.25" x14ac:dyDescent="0.3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</row>
    <row r="308" spans="1:18" ht="20.25" x14ac:dyDescent="0.3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</row>
    <row r="309" spans="1:18" ht="20.25" x14ac:dyDescent="0.3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</row>
    <row r="310" spans="1:18" ht="20.25" x14ac:dyDescent="0.3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</row>
    <row r="311" spans="1:18" ht="20.25" x14ac:dyDescent="0.3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</row>
    <row r="312" spans="1:18" ht="20.25" x14ac:dyDescent="0.3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</row>
    <row r="313" spans="1:18" ht="20.25" x14ac:dyDescent="0.3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</row>
    <row r="314" spans="1:18" ht="20.25" x14ac:dyDescent="0.3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</row>
    <row r="315" spans="1:18" ht="20.25" x14ac:dyDescent="0.3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</row>
    <row r="316" spans="1:18" ht="20.25" x14ac:dyDescent="0.3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</row>
    <row r="317" spans="1:18" ht="20.25" x14ac:dyDescent="0.3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</row>
    <row r="318" spans="1:18" ht="20.25" x14ac:dyDescent="0.3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</row>
    <row r="319" spans="1:18" ht="20.25" x14ac:dyDescent="0.3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</row>
    <row r="320" spans="1:18" ht="20.25" x14ac:dyDescent="0.3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</row>
    <row r="321" spans="1:18" ht="20.25" x14ac:dyDescent="0.3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</row>
    <row r="322" spans="1:18" ht="20.25" x14ac:dyDescent="0.3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</row>
    <row r="323" spans="1:18" ht="20.25" x14ac:dyDescent="0.3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</row>
    <row r="324" spans="1:18" ht="20.25" x14ac:dyDescent="0.3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</row>
    <row r="325" spans="1:18" ht="20.25" x14ac:dyDescent="0.3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</row>
    <row r="326" spans="1:18" ht="20.25" x14ac:dyDescent="0.3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</row>
    <row r="327" spans="1:18" ht="20.25" x14ac:dyDescent="0.3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</row>
    <row r="328" spans="1:18" ht="20.25" x14ac:dyDescent="0.3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</row>
    <row r="329" spans="1:18" ht="20.25" x14ac:dyDescent="0.3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</row>
    <row r="330" spans="1:18" ht="20.25" x14ac:dyDescent="0.3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</row>
    <row r="331" spans="1:18" ht="20.25" x14ac:dyDescent="0.3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</row>
    <row r="332" spans="1:18" ht="20.25" x14ac:dyDescent="0.3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</row>
    <row r="333" spans="1:18" ht="20.25" x14ac:dyDescent="0.3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</row>
    <row r="334" spans="1:18" ht="20.25" x14ac:dyDescent="0.3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</row>
    <row r="335" spans="1:18" ht="20.25" x14ac:dyDescent="0.3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</row>
    <row r="336" spans="1:18" ht="20.25" x14ac:dyDescent="0.3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</row>
    <row r="337" spans="1:18" ht="20.25" x14ac:dyDescent="0.3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</row>
    <row r="338" spans="1:18" ht="20.25" x14ac:dyDescent="0.3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</row>
    <row r="339" spans="1:18" ht="20.25" x14ac:dyDescent="0.3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</row>
    <row r="340" spans="1:18" ht="20.25" x14ac:dyDescent="0.3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</row>
    <row r="341" spans="1:18" ht="20.25" x14ac:dyDescent="0.3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</row>
    <row r="342" spans="1:18" ht="20.25" x14ac:dyDescent="0.3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</row>
    <row r="343" spans="1:18" ht="20.25" x14ac:dyDescent="0.3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</row>
    <row r="344" spans="1:18" ht="20.25" x14ac:dyDescent="0.3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</row>
    <row r="345" spans="1:18" ht="20.25" x14ac:dyDescent="0.3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</row>
    <row r="346" spans="1:18" ht="20.25" x14ac:dyDescent="0.3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</row>
    <row r="347" spans="1:18" ht="20.25" x14ac:dyDescent="0.3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</row>
    <row r="348" spans="1:18" ht="20.25" x14ac:dyDescent="0.3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</row>
    <row r="349" spans="1:18" ht="20.25" x14ac:dyDescent="0.3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</row>
    <row r="350" spans="1:18" ht="20.25" x14ac:dyDescent="0.3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</row>
    <row r="351" spans="1:18" ht="20.25" x14ac:dyDescent="0.3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</row>
    <row r="352" spans="1:18" ht="20.25" x14ac:dyDescent="0.3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</row>
    <row r="353" spans="1:18" ht="20.25" x14ac:dyDescent="0.3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</row>
    <row r="354" spans="1:18" ht="20.25" x14ac:dyDescent="0.3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</row>
    <row r="355" spans="1:18" ht="20.25" x14ac:dyDescent="0.3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</row>
    <row r="356" spans="1:18" ht="20.25" x14ac:dyDescent="0.3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</row>
    <row r="357" spans="1:18" ht="20.25" x14ac:dyDescent="0.3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</row>
    <row r="358" spans="1:18" ht="20.25" x14ac:dyDescent="0.3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</row>
    <row r="359" spans="1:18" ht="20.25" x14ac:dyDescent="0.3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</row>
    <row r="360" spans="1:18" ht="20.25" x14ac:dyDescent="0.3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</row>
    <row r="361" spans="1:18" ht="20.25" x14ac:dyDescent="0.3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</row>
    <row r="362" spans="1:18" ht="20.25" x14ac:dyDescent="0.3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</row>
    <row r="363" spans="1:18" ht="20.25" x14ac:dyDescent="0.3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</row>
    <row r="364" spans="1:18" ht="20.25" x14ac:dyDescent="0.3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</row>
    <row r="365" spans="1:18" ht="20.25" x14ac:dyDescent="0.3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</row>
    <row r="366" spans="1:18" ht="20.25" x14ac:dyDescent="0.3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</row>
    <row r="367" spans="1:18" ht="20.25" x14ac:dyDescent="0.3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</row>
    <row r="368" spans="1:18" ht="20.25" x14ac:dyDescent="0.3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</row>
    <row r="369" spans="1:18" ht="20.25" x14ac:dyDescent="0.3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</row>
    <row r="370" spans="1:18" ht="20.25" x14ac:dyDescent="0.3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</row>
    <row r="371" spans="1:18" ht="20.25" x14ac:dyDescent="0.3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</row>
    <row r="372" spans="1:18" ht="20.25" x14ac:dyDescent="0.3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</row>
    <row r="373" spans="1:18" ht="20.25" x14ac:dyDescent="0.3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</row>
    <row r="374" spans="1:18" ht="20.25" x14ac:dyDescent="0.3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</row>
    <row r="375" spans="1:18" ht="20.25" x14ac:dyDescent="0.3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</row>
    <row r="376" spans="1:18" ht="20.25" x14ac:dyDescent="0.3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</row>
    <row r="377" spans="1:18" ht="20.25" x14ac:dyDescent="0.3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</row>
    <row r="378" spans="1:18" ht="20.25" x14ac:dyDescent="0.3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</row>
    <row r="379" spans="1:18" ht="20.25" x14ac:dyDescent="0.3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</row>
    <row r="380" spans="1:18" ht="20.25" x14ac:dyDescent="0.3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</row>
    <row r="381" spans="1:18" ht="20.25" x14ac:dyDescent="0.3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</row>
    <row r="382" spans="1:18" ht="20.25" x14ac:dyDescent="0.3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</row>
    <row r="383" spans="1:18" ht="20.25" x14ac:dyDescent="0.3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</row>
    <row r="384" spans="1:18" ht="20.25" x14ac:dyDescent="0.3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</row>
    <row r="385" spans="1:18" ht="20.25" x14ac:dyDescent="0.3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</row>
    <row r="386" spans="1:18" ht="20.25" x14ac:dyDescent="0.3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</row>
    <row r="387" spans="1:18" ht="20.25" x14ac:dyDescent="0.3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</row>
    <row r="388" spans="1:18" ht="20.25" x14ac:dyDescent="0.3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</row>
    <row r="389" spans="1:18" ht="20.25" x14ac:dyDescent="0.3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</row>
    <row r="390" spans="1:18" ht="20.25" x14ac:dyDescent="0.3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</row>
    <row r="391" spans="1:18" ht="20.25" x14ac:dyDescent="0.3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</row>
    <row r="392" spans="1:18" ht="20.25" x14ac:dyDescent="0.3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</row>
    <row r="393" spans="1:18" ht="20.25" x14ac:dyDescent="0.3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</row>
    <row r="394" spans="1:18" ht="20.25" x14ac:dyDescent="0.3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</row>
    <row r="395" spans="1:18" ht="20.25" x14ac:dyDescent="0.3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</row>
    <row r="396" spans="1:18" ht="20.25" x14ac:dyDescent="0.3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</row>
    <row r="397" spans="1:18" ht="20.25" x14ac:dyDescent="0.3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</row>
    <row r="398" spans="1:18" ht="20.25" x14ac:dyDescent="0.3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</row>
    <row r="399" spans="1:18" ht="20.25" x14ac:dyDescent="0.3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</row>
    <row r="400" spans="1:18" ht="20.25" x14ac:dyDescent="0.3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</row>
    <row r="401" spans="1:18" ht="20.25" x14ac:dyDescent="0.3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</row>
    <row r="402" spans="1:18" ht="20.25" x14ac:dyDescent="0.3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</row>
    <row r="403" spans="1:18" ht="20.25" x14ac:dyDescent="0.3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</row>
    <row r="404" spans="1:18" ht="20.25" x14ac:dyDescent="0.3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</row>
    <row r="405" spans="1:18" ht="20.25" x14ac:dyDescent="0.3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</row>
    <row r="406" spans="1:18" ht="20.25" x14ac:dyDescent="0.3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</row>
    <row r="407" spans="1:18" ht="20.25" x14ac:dyDescent="0.3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</row>
    <row r="408" spans="1:18" ht="20.25" x14ac:dyDescent="0.3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</row>
    <row r="409" spans="1:18" ht="20.25" x14ac:dyDescent="0.3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</row>
    <row r="410" spans="1:18" ht="20.25" x14ac:dyDescent="0.3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</row>
    <row r="411" spans="1:18" ht="20.25" x14ac:dyDescent="0.3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</row>
    <row r="412" spans="1:18" ht="20.25" x14ac:dyDescent="0.3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</row>
    <row r="413" spans="1:18" ht="20.25" x14ac:dyDescent="0.3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</row>
    <row r="414" spans="1:18" ht="20.25" x14ac:dyDescent="0.3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</row>
    <row r="415" spans="1:18" ht="20.25" x14ac:dyDescent="0.3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</row>
    <row r="416" spans="1:18" ht="20.25" x14ac:dyDescent="0.3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</row>
    <row r="417" spans="1:18" ht="20.25" x14ac:dyDescent="0.3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</row>
    <row r="418" spans="1:18" ht="20.25" x14ac:dyDescent="0.3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</row>
    <row r="419" spans="1:18" ht="20.25" x14ac:dyDescent="0.3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</row>
    <row r="420" spans="1:18" ht="20.25" x14ac:dyDescent="0.3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</row>
    <row r="421" spans="1:18" ht="20.25" x14ac:dyDescent="0.3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</row>
    <row r="422" spans="1:18" ht="20.25" x14ac:dyDescent="0.3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</row>
    <row r="423" spans="1:18" ht="20.25" x14ac:dyDescent="0.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</row>
    <row r="424" spans="1:18" ht="20.25" x14ac:dyDescent="0.3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</row>
    <row r="425" spans="1:18" ht="20.25" x14ac:dyDescent="0.3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</row>
    <row r="426" spans="1:18" ht="20.25" x14ac:dyDescent="0.3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</row>
    <row r="427" spans="1:18" ht="20.25" x14ac:dyDescent="0.3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</row>
    <row r="428" spans="1:18" ht="20.25" x14ac:dyDescent="0.3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</row>
    <row r="429" spans="1:18" ht="20.25" x14ac:dyDescent="0.3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</row>
    <row r="430" spans="1:18" ht="20.25" x14ac:dyDescent="0.3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</row>
    <row r="431" spans="1:18" ht="20.25" x14ac:dyDescent="0.3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</row>
    <row r="432" spans="1:18" ht="20.25" x14ac:dyDescent="0.3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</row>
    <row r="433" spans="1:18" ht="20.25" x14ac:dyDescent="0.3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</row>
    <row r="434" spans="1:18" ht="20.25" x14ac:dyDescent="0.3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</row>
    <row r="435" spans="1:18" ht="20.25" x14ac:dyDescent="0.3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</row>
    <row r="436" spans="1:18" ht="20.25" x14ac:dyDescent="0.3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</row>
    <row r="437" spans="1:18" ht="20.25" x14ac:dyDescent="0.3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</row>
    <row r="438" spans="1:18" ht="20.25" x14ac:dyDescent="0.3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</row>
    <row r="439" spans="1:18" ht="20.25" x14ac:dyDescent="0.3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</row>
    <row r="440" spans="1:18" ht="20.25" x14ac:dyDescent="0.3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</row>
    <row r="441" spans="1:18" ht="20.25" x14ac:dyDescent="0.3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</row>
    <row r="442" spans="1:18" ht="20.25" x14ac:dyDescent="0.3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</row>
    <row r="443" spans="1:18" ht="20.25" x14ac:dyDescent="0.3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</row>
    <row r="444" spans="1:18" ht="20.25" x14ac:dyDescent="0.3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</row>
    <row r="445" spans="1:18" ht="20.25" x14ac:dyDescent="0.3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</row>
    <row r="446" spans="1:18" ht="20.25" x14ac:dyDescent="0.3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</row>
    <row r="447" spans="1:18" ht="20.25" x14ac:dyDescent="0.3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</row>
    <row r="448" spans="1:18" ht="20.25" x14ac:dyDescent="0.3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</row>
    <row r="449" spans="1:18" ht="20.25" x14ac:dyDescent="0.3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</row>
    <row r="450" spans="1:18" ht="20.25" x14ac:dyDescent="0.3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</row>
    <row r="451" spans="1:18" ht="20.25" x14ac:dyDescent="0.3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</row>
    <row r="452" spans="1:18" ht="20.25" x14ac:dyDescent="0.3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</row>
    <row r="453" spans="1:18" ht="20.25" x14ac:dyDescent="0.3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</row>
    <row r="454" spans="1:18" ht="20.25" x14ac:dyDescent="0.3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</row>
    <row r="455" spans="1:18" ht="20.25" x14ac:dyDescent="0.3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</row>
    <row r="456" spans="1:18" ht="20.25" x14ac:dyDescent="0.3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</row>
    <row r="457" spans="1:18" ht="20.25" x14ac:dyDescent="0.3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</row>
    <row r="458" spans="1:18" ht="20.25" x14ac:dyDescent="0.3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</row>
    <row r="459" spans="1:18" ht="20.25" x14ac:dyDescent="0.3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</row>
    <row r="460" spans="1:18" ht="20.25" x14ac:dyDescent="0.3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</row>
    <row r="461" spans="1:18" ht="20.25" x14ac:dyDescent="0.3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</row>
    <row r="462" spans="1:18" ht="20.25" x14ac:dyDescent="0.3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</row>
    <row r="463" spans="1:18" ht="20.25" x14ac:dyDescent="0.3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</row>
    <row r="464" spans="1:18" ht="20.25" x14ac:dyDescent="0.3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</row>
    <row r="465" spans="1:18" ht="20.25" x14ac:dyDescent="0.3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</row>
    <row r="466" spans="1:18" ht="20.25" x14ac:dyDescent="0.3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</row>
    <row r="467" spans="1:18" ht="20.25" x14ac:dyDescent="0.3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</row>
    <row r="468" spans="1:18" ht="20.25" x14ac:dyDescent="0.3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</row>
    <row r="469" spans="1:18" ht="20.25" x14ac:dyDescent="0.3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</row>
    <row r="470" spans="1:18" ht="20.25" x14ac:dyDescent="0.3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</row>
    <row r="471" spans="1:18" ht="20.25" x14ac:dyDescent="0.3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</row>
    <row r="472" spans="1:18" ht="20.25" x14ac:dyDescent="0.3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</row>
    <row r="473" spans="1:18" ht="20.25" x14ac:dyDescent="0.3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</row>
    <row r="474" spans="1:18" ht="20.25" x14ac:dyDescent="0.3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</row>
    <row r="475" spans="1:18" ht="20.25" x14ac:dyDescent="0.3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</row>
    <row r="476" spans="1:18" ht="20.25" x14ac:dyDescent="0.3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</row>
    <row r="477" spans="1:18" ht="20.25" x14ac:dyDescent="0.3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</row>
    <row r="478" spans="1:18" ht="20.25" x14ac:dyDescent="0.3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</row>
    <row r="479" spans="1:18" ht="20.25" x14ac:dyDescent="0.3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</row>
    <row r="480" spans="1:18" ht="20.25" x14ac:dyDescent="0.3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</row>
    <row r="481" spans="1:18" ht="20.25" x14ac:dyDescent="0.3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</row>
    <row r="482" spans="1:18" ht="20.25" x14ac:dyDescent="0.3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</row>
    <row r="483" spans="1:18" ht="20.25" x14ac:dyDescent="0.3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</row>
    <row r="484" spans="1:18" ht="20.25" x14ac:dyDescent="0.3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</row>
    <row r="485" spans="1:18" ht="20.25" x14ac:dyDescent="0.3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</row>
    <row r="486" spans="1:18" ht="20.25" x14ac:dyDescent="0.3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</row>
    <row r="487" spans="1:18" ht="20.25" x14ac:dyDescent="0.3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</row>
    <row r="488" spans="1:18" ht="20.25" x14ac:dyDescent="0.3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</row>
    <row r="489" spans="1:18" ht="20.25" x14ac:dyDescent="0.3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</row>
    <row r="490" spans="1:18" ht="20.25" x14ac:dyDescent="0.3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</row>
    <row r="491" spans="1:18" ht="20.25" x14ac:dyDescent="0.3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</row>
    <row r="492" spans="1:18" ht="20.25" x14ac:dyDescent="0.3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</row>
    <row r="493" spans="1:18" ht="20.25" x14ac:dyDescent="0.3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</row>
    <row r="494" spans="1:18" ht="20.25" x14ac:dyDescent="0.3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</row>
    <row r="495" spans="1:18" ht="20.25" x14ac:dyDescent="0.3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</row>
    <row r="496" spans="1:18" ht="20.25" x14ac:dyDescent="0.3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</row>
    <row r="497" spans="1:18" ht="20.25" x14ac:dyDescent="0.3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</row>
    <row r="498" spans="1:18" ht="20.25" x14ac:dyDescent="0.3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</row>
    <row r="499" spans="1:18" ht="20.25" x14ac:dyDescent="0.3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</row>
    <row r="500" spans="1:18" ht="20.25" x14ac:dyDescent="0.3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</row>
    <row r="501" spans="1:18" ht="20.25" x14ac:dyDescent="0.3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</row>
    <row r="502" spans="1:18" ht="20.25" x14ac:dyDescent="0.3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</row>
    <row r="503" spans="1:18" ht="20.25" x14ac:dyDescent="0.3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</row>
    <row r="504" spans="1:18" ht="20.25" x14ac:dyDescent="0.3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</row>
    <row r="505" spans="1:18" ht="20.25" x14ac:dyDescent="0.3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</row>
    <row r="506" spans="1:18" ht="20.25" x14ac:dyDescent="0.3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</row>
    <row r="507" spans="1:18" ht="20.25" x14ac:dyDescent="0.3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</row>
    <row r="508" spans="1:18" ht="20.25" x14ac:dyDescent="0.3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</row>
    <row r="509" spans="1:18" ht="20.25" x14ac:dyDescent="0.3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</row>
    <row r="510" spans="1:18" ht="20.25" x14ac:dyDescent="0.3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</row>
    <row r="511" spans="1:18" ht="20.25" x14ac:dyDescent="0.3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</row>
    <row r="512" spans="1:18" ht="20.25" x14ac:dyDescent="0.3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</row>
    <row r="513" spans="1:18" ht="20.25" x14ac:dyDescent="0.3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</row>
    <row r="514" spans="1:18" ht="20.25" x14ac:dyDescent="0.3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</row>
    <row r="515" spans="1:18" ht="20.25" x14ac:dyDescent="0.3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</row>
    <row r="516" spans="1:18" ht="20.25" x14ac:dyDescent="0.3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</row>
    <row r="517" spans="1:18" ht="20.25" x14ac:dyDescent="0.3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</row>
    <row r="518" spans="1:18" ht="20.25" x14ac:dyDescent="0.3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</row>
    <row r="519" spans="1:18" ht="20.25" x14ac:dyDescent="0.3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</row>
    <row r="520" spans="1:18" ht="20.25" x14ac:dyDescent="0.3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</row>
    <row r="521" spans="1:18" ht="20.25" x14ac:dyDescent="0.3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</row>
    <row r="522" spans="1:18" ht="20.25" x14ac:dyDescent="0.3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</row>
    <row r="523" spans="1:18" ht="20.25" x14ac:dyDescent="0.3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</row>
    <row r="524" spans="1:18" ht="20.25" x14ac:dyDescent="0.3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</row>
    <row r="525" spans="1:18" ht="20.25" x14ac:dyDescent="0.3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</row>
    <row r="526" spans="1:18" ht="20.25" x14ac:dyDescent="0.3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</row>
    <row r="527" spans="1:18" ht="20.25" x14ac:dyDescent="0.3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</row>
    <row r="528" spans="1:18" ht="20.25" x14ac:dyDescent="0.3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</row>
    <row r="529" spans="1:18" ht="20.25" x14ac:dyDescent="0.3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</row>
    <row r="530" spans="1:18" ht="20.25" x14ac:dyDescent="0.3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</row>
    <row r="531" spans="1:18" ht="20.25" x14ac:dyDescent="0.3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</row>
    <row r="532" spans="1:18" ht="20.25" x14ac:dyDescent="0.3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</row>
    <row r="533" spans="1:18" ht="20.25" x14ac:dyDescent="0.3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</row>
    <row r="534" spans="1:18" ht="20.25" x14ac:dyDescent="0.3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</row>
    <row r="535" spans="1:18" ht="20.25" x14ac:dyDescent="0.3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</row>
    <row r="536" spans="1:18" ht="20.25" x14ac:dyDescent="0.3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</row>
    <row r="537" spans="1:18" ht="20.25" x14ac:dyDescent="0.3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</row>
    <row r="538" spans="1:18" ht="20.25" x14ac:dyDescent="0.3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</row>
    <row r="539" spans="1:18" ht="20.25" x14ac:dyDescent="0.3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</row>
    <row r="540" spans="1:18" ht="20.25" x14ac:dyDescent="0.3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</row>
    <row r="541" spans="1:18" ht="20.25" x14ac:dyDescent="0.3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</row>
    <row r="542" spans="1:18" ht="20.25" x14ac:dyDescent="0.3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</row>
    <row r="543" spans="1:18" ht="20.25" x14ac:dyDescent="0.3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</row>
    <row r="544" spans="1:18" ht="20.25" x14ac:dyDescent="0.3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</row>
    <row r="545" spans="1:18" ht="20.25" x14ac:dyDescent="0.3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</row>
    <row r="546" spans="1:18" ht="20.25" x14ac:dyDescent="0.3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</row>
    <row r="547" spans="1:18" ht="20.25" x14ac:dyDescent="0.3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</row>
    <row r="548" spans="1:18" ht="20.25" x14ac:dyDescent="0.3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</row>
    <row r="549" spans="1:18" ht="20.25" x14ac:dyDescent="0.3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</row>
    <row r="550" spans="1:18" ht="20.25" x14ac:dyDescent="0.3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</row>
    <row r="551" spans="1:18" ht="20.25" x14ac:dyDescent="0.3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</row>
    <row r="552" spans="1:18" ht="20.25" x14ac:dyDescent="0.3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</row>
    <row r="553" spans="1:18" ht="20.25" x14ac:dyDescent="0.3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</row>
    <row r="554" spans="1:18" ht="20.25" x14ac:dyDescent="0.3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</row>
    <row r="555" spans="1:18" ht="20.25" x14ac:dyDescent="0.3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</row>
    <row r="556" spans="1:18" ht="20.25" x14ac:dyDescent="0.3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</row>
    <row r="557" spans="1:18" ht="20.25" x14ac:dyDescent="0.3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</row>
    <row r="558" spans="1:18" ht="20.25" x14ac:dyDescent="0.3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</row>
    <row r="559" spans="1:18" ht="20.25" x14ac:dyDescent="0.3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</row>
    <row r="560" spans="1:18" ht="20.25" x14ac:dyDescent="0.3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</row>
    <row r="561" spans="1:18" ht="20.25" x14ac:dyDescent="0.3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</row>
    <row r="562" spans="1:18" ht="20.25" x14ac:dyDescent="0.3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</row>
    <row r="563" spans="1:18" ht="20.25" x14ac:dyDescent="0.3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</row>
    <row r="564" spans="1:18" ht="20.25" x14ac:dyDescent="0.3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</row>
    <row r="565" spans="1:18" ht="20.25" x14ac:dyDescent="0.3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</row>
    <row r="566" spans="1:18" ht="20.25" x14ac:dyDescent="0.3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</row>
    <row r="567" spans="1:18" ht="20.25" x14ac:dyDescent="0.3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</row>
    <row r="568" spans="1:18" ht="20.25" x14ac:dyDescent="0.3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</row>
    <row r="569" spans="1:18" ht="20.25" x14ac:dyDescent="0.3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</row>
    <row r="570" spans="1:18" ht="20.25" x14ac:dyDescent="0.3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</row>
    <row r="571" spans="1:18" ht="20.25" x14ac:dyDescent="0.3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</row>
    <row r="572" spans="1:18" ht="20.25" x14ac:dyDescent="0.3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</row>
    <row r="573" spans="1:18" ht="20.25" x14ac:dyDescent="0.3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</row>
    <row r="574" spans="1:18" ht="20.25" x14ac:dyDescent="0.3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</row>
    <row r="575" spans="1:18" ht="20.25" x14ac:dyDescent="0.3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</row>
    <row r="576" spans="1:18" ht="20.25" x14ac:dyDescent="0.3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</row>
    <row r="577" spans="1:18" ht="20.25" x14ac:dyDescent="0.3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</row>
    <row r="578" spans="1:18" ht="20.25" x14ac:dyDescent="0.3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</row>
    <row r="579" spans="1:18" ht="20.25" x14ac:dyDescent="0.3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</row>
    <row r="580" spans="1:18" ht="20.25" x14ac:dyDescent="0.3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</row>
    <row r="581" spans="1:18" ht="20.25" x14ac:dyDescent="0.3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</row>
    <row r="582" spans="1:18" ht="20.25" x14ac:dyDescent="0.3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</row>
    <row r="583" spans="1:18" ht="20.25" x14ac:dyDescent="0.3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</row>
    <row r="584" spans="1:18" ht="20.25" x14ac:dyDescent="0.3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</row>
    <row r="585" spans="1:18" ht="20.25" x14ac:dyDescent="0.3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</row>
    <row r="586" spans="1:18" ht="20.25" x14ac:dyDescent="0.3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</row>
    <row r="587" spans="1:18" ht="20.25" x14ac:dyDescent="0.3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</row>
    <row r="588" spans="1:18" ht="20.25" x14ac:dyDescent="0.3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</row>
    <row r="589" spans="1:18" ht="20.25" x14ac:dyDescent="0.3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</row>
    <row r="590" spans="1:18" ht="20.25" x14ac:dyDescent="0.3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</row>
    <row r="591" spans="1:18" ht="20.25" x14ac:dyDescent="0.3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</row>
    <row r="592" spans="1:18" ht="20.25" x14ac:dyDescent="0.3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</row>
    <row r="593" spans="1:18" ht="20.25" x14ac:dyDescent="0.3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</row>
    <row r="594" spans="1:18" ht="20.25" x14ac:dyDescent="0.3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</row>
    <row r="595" spans="1:18" ht="20.25" x14ac:dyDescent="0.3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</row>
    <row r="596" spans="1:18" ht="20.25" x14ac:dyDescent="0.3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</row>
    <row r="597" spans="1:18" ht="20.25" x14ac:dyDescent="0.3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</row>
    <row r="598" spans="1:18" ht="20.25" x14ac:dyDescent="0.3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</row>
    <row r="599" spans="1:18" ht="20.25" x14ac:dyDescent="0.3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</row>
    <row r="600" spans="1:18" ht="20.25" x14ac:dyDescent="0.3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</row>
    <row r="601" spans="1:18" ht="20.25" x14ac:dyDescent="0.3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</row>
    <row r="602" spans="1:18" ht="20.25" x14ac:dyDescent="0.3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</row>
    <row r="603" spans="1:18" ht="20.25" x14ac:dyDescent="0.3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</row>
    <row r="604" spans="1:18" ht="20.25" x14ac:dyDescent="0.3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</row>
    <row r="605" spans="1:18" ht="20.25" x14ac:dyDescent="0.3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</row>
    <row r="606" spans="1:18" ht="20.25" x14ac:dyDescent="0.3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</row>
    <row r="607" spans="1:18" ht="20.25" x14ac:dyDescent="0.3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</row>
    <row r="608" spans="1:18" ht="20.25" x14ac:dyDescent="0.3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</row>
    <row r="609" spans="1:18" ht="20.25" x14ac:dyDescent="0.3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</row>
    <row r="610" spans="1:18" ht="20.25" x14ac:dyDescent="0.3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</row>
    <row r="611" spans="1:18" ht="20.25" x14ac:dyDescent="0.3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</row>
    <row r="612" spans="1:18" ht="20.25" x14ac:dyDescent="0.3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</row>
    <row r="613" spans="1:18" ht="20.25" x14ac:dyDescent="0.3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</row>
    <row r="614" spans="1:18" ht="20.25" x14ac:dyDescent="0.3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</row>
    <row r="615" spans="1:18" ht="20.25" x14ac:dyDescent="0.3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</row>
    <row r="616" spans="1:18" ht="20.25" x14ac:dyDescent="0.3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</row>
    <row r="617" spans="1:18" ht="20.25" x14ac:dyDescent="0.3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</row>
    <row r="618" spans="1:18" ht="20.25" x14ac:dyDescent="0.3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</row>
    <row r="619" spans="1:18" ht="20.25" x14ac:dyDescent="0.3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</row>
    <row r="620" spans="1:18" ht="20.25" x14ac:dyDescent="0.3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</row>
    <row r="621" spans="1:18" ht="20.25" x14ac:dyDescent="0.3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</row>
    <row r="622" spans="1:18" ht="20.25" x14ac:dyDescent="0.3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</row>
    <row r="623" spans="1:18" ht="20.25" x14ac:dyDescent="0.3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</row>
    <row r="624" spans="1:18" ht="20.25" x14ac:dyDescent="0.3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</row>
    <row r="625" spans="1:18" ht="20.25" x14ac:dyDescent="0.3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</row>
    <row r="626" spans="1:18" ht="20.25" x14ac:dyDescent="0.3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</row>
    <row r="627" spans="1:18" ht="20.25" x14ac:dyDescent="0.3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</row>
    <row r="628" spans="1:18" ht="20.25" x14ac:dyDescent="0.3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</row>
    <row r="629" spans="1:18" ht="20.25" x14ac:dyDescent="0.3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</row>
    <row r="630" spans="1:18" ht="20.25" x14ac:dyDescent="0.3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</row>
    <row r="631" spans="1:18" ht="20.25" x14ac:dyDescent="0.3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</row>
    <row r="632" spans="1:18" ht="20.25" x14ac:dyDescent="0.3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</row>
    <row r="633" spans="1:18" ht="20.25" x14ac:dyDescent="0.3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</row>
    <row r="634" spans="1:18" ht="20.25" x14ac:dyDescent="0.3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</row>
    <row r="635" spans="1:18" ht="20.25" x14ac:dyDescent="0.3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</row>
    <row r="636" spans="1:18" ht="20.25" x14ac:dyDescent="0.3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</row>
    <row r="637" spans="1:18" ht="20.25" x14ac:dyDescent="0.3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</row>
    <row r="638" spans="1:18" ht="20.25" x14ac:dyDescent="0.3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</row>
    <row r="639" spans="1:18" ht="20.25" x14ac:dyDescent="0.3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</row>
    <row r="640" spans="1:18" ht="20.25" x14ac:dyDescent="0.3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</row>
    <row r="641" spans="1:18" ht="20.25" x14ac:dyDescent="0.3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</row>
  </sheetData>
  <mergeCells count="18">
    <mergeCell ref="B22:J22"/>
    <mergeCell ref="A5:J5"/>
    <mergeCell ref="A14:J14"/>
    <mergeCell ref="B16:B17"/>
    <mergeCell ref="J7:J8"/>
    <mergeCell ref="J16:J17"/>
    <mergeCell ref="A1:J1"/>
    <mergeCell ref="A2:J2"/>
    <mergeCell ref="A3:J3"/>
    <mergeCell ref="A12:B12"/>
    <mergeCell ref="A20:B20"/>
    <mergeCell ref="D7:F7"/>
    <mergeCell ref="G7:I7"/>
    <mergeCell ref="A7:A8"/>
    <mergeCell ref="B7:B8"/>
    <mergeCell ref="D16:F16"/>
    <mergeCell ref="G16:I16"/>
    <mergeCell ref="A16:A17"/>
  </mergeCell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opLeftCell="A13" workbookViewId="0">
      <selection activeCell="F22" sqref="F22"/>
    </sheetView>
  </sheetViews>
  <sheetFormatPr defaultRowHeight="14.25" x14ac:dyDescent="0.2"/>
  <cols>
    <col min="1" max="1" width="35.75" customWidth="1"/>
    <col min="2" max="2" width="20.375" customWidth="1"/>
  </cols>
  <sheetData>
    <row r="1" spans="1:11" ht="20.25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20.25" x14ac:dyDescent="0.3">
      <c r="A2" s="114" t="s">
        <v>280</v>
      </c>
      <c r="B2" s="115">
        <v>42683</v>
      </c>
      <c r="C2" s="83"/>
      <c r="D2" s="83"/>
      <c r="E2" s="83"/>
      <c r="F2" s="83"/>
      <c r="G2" s="83"/>
      <c r="H2" s="83"/>
      <c r="I2" s="83"/>
      <c r="J2" s="83"/>
      <c r="K2" s="83"/>
    </row>
    <row r="3" spans="1:11" ht="20.25" x14ac:dyDescent="0.3">
      <c r="A3" s="114" t="s">
        <v>281</v>
      </c>
      <c r="B3" s="115">
        <v>37629</v>
      </c>
      <c r="C3" s="83"/>
      <c r="D3" s="83"/>
      <c r="E3" s="83"/>
      <c r="F3" s="83"/>
      <c r="G3" s="83"/>
      <c r="H3" s="83"/>
      <c r="I3" s="83"/>
      <c r="J3" s="83"/>
      <c r="K3" s="83"/>
    </row>
    <row r="4" spans="1:11" ht="20.25" x14ac:dyDescent="0.3">
      <c r="A4" s="114" t="s">
        <v>282</v>
      </c>
      <c r="B4" s="115">
        <v>800</v>
      </c>
      <c r="C4" s="83"/>
      <c r="D4" s="83"/>
      <c r="E4" s="83"/>
      <c r="F4" s="83"/>
      <c r="G4" s="83"/>
      <c r="H4" s="83"/>
      <c r="I4" s="83"/>
      <c r="J4" s="83"/>
      <c r="K4" s="83"/>
    </row>
    <row r="5" spans="1:11" ht="20.25" x14ac:dyDescent="0.3">
      <c r="A5" s="114" t="s">
        <v>283</v>
      </c>
      <c r="B5" s="116">
        <v>388</v>
      </c>
      <c r="C5" s="83"/>
      <c r="D5" s="83"/>
      <c r="E5" s="83"/>
      <c r="F5" s="83"/>
      <c r="G5" s="83"/>
      <c r="H5" s="83"/>
      <c r="I5" s="83"/>
      <c r="J5" s="83"/>
      <c r="K5" s="83"/>
    </row>
    <row r="6" spans="1:11" ht="20.25" x14ac:dyDescent="0.3">
      <c r="A6" s="114" t="s">
        <v>284</v>
      </c>
      <c r="B6" s="116">
        <v>2610</v>
      </c>
      <c r="C6" s="83"/>
      <c r="D6" s="83"/>
      <c r="E6" s="83"/>
      <c r="F6" s="83"/>
      <c r="G6" s="83"/>
      <c r="H6" s="83"/>
      <c r="I6" s="83"/>
      <c r="J6" s="83"/>
      <c r="K6" s="83"/>
    </row>
    <row r="7" spans="1:11" ht="20.25" x14ac:dyDescent="0.3">
      <c r="A7" s="114" t="s">
        <v>285</v>
      </c>
      <c r="B7" s="115">
        <v>300</v>
      </c>
      <c r="C7" s="83"/>
      <c r="D7" s="83"/>
      <c r="E7" s="83"/>
      <c r="F7" s="83"/>
      <c r="G7" s="83"/>
      <c r="H7" s="83"/>
      <c r="I7" s="83"/>
      <c r="J7" s="83"/>
      <c r="K7" s="83"/>
    </row>
    <row r="8" spans="1:11" ht="20.25" x14ac:dyDescent="0.3">
      <c r="A8" s="114" t="s">
        <v>286</v>
      </c>
      <c r="B8" s="116">
        <v>800</v>
      </c>
      <c r="C8" s="83"/>
      <c r="D8" s="83"/>
      <c r="E8" s="83"/>
      <c r="F8" s="83"/>
      <c r="G8" s="83"/>
      <c r="H8" s="83"/>
      <c r="I8" s="83"/>
      <c r="J8" s="83"/>
      <c r="K8" s="83"/>
    </row>
    <row r="9" spans="1:11" ht="20.25" x14ac:dyDescent="0.3">
      <c r="A9" s="114" t="s">
        <v>287</v>
      </c>
      <c r="B9" s="115">
        <v>155367</v>
      </c>
      <c r="C9" s="83"/>
      <c r="D9" s="83"/>
      <c r="E9" s="83"/>
      <c r="F9" s="83"/>
      <c r="G9" s="83"/>
      <c r="H9" s="83"/>
      <c r="I9" s="83"/>
      <c r="J9" s="83"/>
      <c r="K9" s="83"/>
    </row>
    <row r="10" spans="1:11" ht="20.25" x14ac:dyDescent="0.3">
      <c r="A10" s="114" t="s">
        <v>288</v>
      </c>
      <c r="B10" s="115">
        <v>316</v>
      </c>
      <c r="C10" s="83"/>
      <c r="D10" s="83"/>
      <c r="E10" s="83"/>
      <c r="F10" s="83"/>
      <c r="G10" s="83"/>
      <c r="H10" s="83"/>
      <c r="I10" s="83"/>
      <c r="J10" s="83"/>
      <c r="K10" s="83"/>
    </row>
    <row r="11" spans="1:11" ht="20.25" x14ac:dyDescent="0.3">
      <c r="A11" s="114" t="s">
        <v>289</v>
      </c>
      <c r="B11" s="115">
        <v>162059</v>
      </c>
      <c r="C11" s="83"/>
      <c r="D11" s="83"/>
      <c r="E11" s="83"/>
      <c r="F11" s="83"/>
      <c r="G11" s="83"/>
      <c r="H11" s="83"/>
      <c r="I11" s="83"/>
      <c r="J11" s="83"/>
      <c r="K11" s="83"/>
    </row>
    <row r="12" spans="1:11" ht="20.25" x14ac:dyDescent="0.3">
      <c r="A12" s="114" t="s">
        <v>290</v>
      </c>
      <c r="B12" s="115">
        <v>269585</v>
      </c>
      <c r="C12" s="83"/>
      <c r="D12" s="83"/>
      <c r="E12" s="83"/>
      <c r="F12" s="83"/>
      <c r="G12" s="83"/>
      <c r="H12" s="83"/>
      <c r="I12" s="83"/>
      <c r="J12" s="83"/>
      <c r="K12" s="83"/>
    </row>
    <row r="13" spans="1:11" ht="20.25" x14ac:dyDescent="0.3">
      <c r="A13" s="114" t="s">
        <v>291</v>
      </c>
      <c r="B13" s="115">
        <v>221100</v>
      </c>
      <c r="C13" s="83"/>
      <c r="D13" s="83"/>
      <c r="E13" s="83"/>
      <c r="F13" s="83"/>
      <c r="G13" s="83"/>
      <c r="H13" s="83"/>
      <c r="I13" s="83"/>
      <c r="J13" s="83"/>
      <c r="K13" s="83"/>
    </row>
    <row r="14" spans="1:11" ht="20.25" x14ac:dyDescent="0.3">
      <c r="A14" s="114" t="s">
        <v>292</v>
      </c>
      <c r="B14" s="115">
        <v>5600</v>
      </c>
      <c r="C14" s="83"/>
      <c r="D14" s="83"/>
      <c r="E14" s="83"/>
      <c r="F14" s="83"/>
      <c r="G14" s="83"/>
      <c r="H14" s="83"/>
      <c r="I14" s="83"/>
      <c r="J14" s="83"/>
      <c r="K14" s="83"/>
    </row>
    <row r="15" spans="1:11" ht="20.25" x14ac:dyDescent="0.3">
      <c r="A15" s="114" t="s">
        <v>293</v>
      </c>
      <c r="B15" s="115">
        <v>248131.68</v>
      </c>
      <c r="C15" s="83"/>
      <c r="D15" s="83"/>
      <c r="E15" s="83"/>
      <c r="F15" s="83"/>
      <c r="G15" s="83"/>
      <c r="H15" s="83"/>
      <c r="I15" s="83"/>
      <c r="J15" s="83"/>
      <c r="K15" s="83"/>
    </row>
    <row r="16" spans="1:11" ht="20.25" x14ac:dyDescent="0.3">
      <c r="A16" s="114" t="s">
        <v>294</v>
      </c>
      <c r="B16" s="115">
        <v>9037257.7200000007</v>
      </c>
      <c r="C16" s="83"/>
      <c r="D16" s="83"/>
      <c r="E16" s="83"/>
      <c r="F16" s="83"/>
      <c r="G16" s="83"/>
      <c r="H16" s="83"/>
      <c r="I16" s="83"/>
      <c r="J16" s="83"/>
      <c r="K16" s="83"/>
    </row>
    <row r="17" spans="1:11" ht="20.25" x14ac:dyDescent="0.3">
      <c r="A17" s="114" t="s">
        <v>295</v>
      </c>
      <c r="B17" s="115">
        <v>1167475.8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1" ht="20.25" x14ac:dyDescent="0.3">
      <c r="A18" s="114" t="s">
        <v>296</v>
      </c>
      <c r="B18" s="115">
        <v>61106.74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1:11" ht="20.25" x14ac:dyDescent="0.3">
      <c r="A19" s="114" t="s">
        <v>297</v>
      </c>
      <c r="B19" s="115">
        <v>596143.14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1:11" ht="20.25" x14ac:dyDescent="0.3">
      <c r="A20" s="114" t="s">
        <v>298</v>
      </c>
      <c r="B20" s="115">
        <v>1026961.49</v>
      </c>
      <c r="C20" s="83"/>
      <c r="D20" s="83"/>
      <c r="E20" s="83"/>
      <c r="F20" s="83"/>
      <c r="G20" s="83"/>
      <c r="H20" s="83"/>
      <c r="I20" s="83"/>
      <c r="J20" s="83"/>
      <c r="K20" s="83"/>
    </row>
    <row r="21" spans="1:11" ht="20.25" x14ac:dyDescent="0.3">
      <c r="A21" s="114" t="s">
        <v>299</v>
      </c>
      <c r="B21" s="115">
        <v>57849.2</v>
      </c>
      <c r="C21" s="83"/>
      <c r="D21" s="83"/>
      <c r="E21" s="83"/>
      <c r="F21" s="83"/>
      <c r="G21" s="83"/>
      <c r="H21" s="83"/>
      <c r="I21" s="83"/>
      <c r="J21" s="83"/>
      <c r="K21" s="83"/>
    </row>
    <row r="22" spans="1:11" ht="20.25" x14ac:dyDescent="0.3">
      <c r="A22" s="114" t="s">
        <v>300</v>
      </c>
      <c r="B22" s="115">
        <v>29603.439999999999</v>
      </c>
      <c r="C22" s="83"/>
      <c r="D22" s="83"/>
      <c r="E22" s="83"/>
      <c r="F22" s="83"/>
      <c r="G22" s="83"/>
      <c r="H22" s="83"/>
      <c r="I22" s="83"/>
      <c r="J22" s="83"/>
      <c r="K22" s="83"/>
    </row>
    <row r="23" spans="1:11" ht="20.25" x14ac:dyDescent="0.3">
      <c r="A23" s="117" t="s">
        <v>302</v>
      </c>
      <c r="B23" s="115">
        <v>305767</v>
      </c>
      <c r="C23" s="83"/>
      <c r="D23" s="83"/>
      <c r="E23" s="83"/>
      <c r="F23" s="83"/>
      <c r="G23" s="83"/>
      <c r="H23" s="83"/>
      <c r="I23" s="83"/>
      <c r="J23" s="83"/>
      <c r="K23" s="83"/>
    </row>
    <row r="24" spans="1:11" ht="20.25" x14ac:dyDescent="0.3">
      <c r="A24" s="114" t="s">
        <v>301</v>
      </c>
      <c r="B24" s="115">
        <v>4508281</v>
      </c>
      <c r="C24" s="83"/>
      <c r="D24" s="83"/>
      <c r="E24" s="83"/>
      <c r="F24" s="83"/>
      <c r="G24" s="83"/>
      <c r="H24" s="83"/>
      <c r="I24" s="83"/>
      <c r="J24" s="83"/>
      <c r="K24" s="83"/>
    </row>
    <row r="25" spans="1:11" ht="20.25" x14ac:dyDescent="0.3">
      <c r="A25" s="114"/>
      <c r="B25" s="115"/>
      <c r="C25" s="83"/>
      <c r="D25" s="83"/>
      <c r="E25" s="83"/>
      <c r="F25" s="83"/>
      <c r="G25" s="83"/>
      <c r="H25" s="83"/>
      <c r="I25" s="83"/>
      <c r="J25" s="83"/>
      <c r="K25" s="83"/>
    </row>
    <row r="26" spans="1:11" ht="20.25" x14ac:dyDescent="0.3">
      <c r="A26" s="120" t="s">
        <v>232</v>
      </c>
      <c r="B26" s="118">
        <f>SUM(B2:B24)</f>
        <v>17937814.210000001</v>
      </c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25" x14ac:dyDescent="0.3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 ht="20.25" x14ac:dyDescent="0.3">
      <c r="A28" s="83" t="s">
        <v>303</v>
      </c>
      <c r="B28" s="119">
        <v>17945816.210000001</v>
      </c>
      <c r="C28" s="83"/>
      <c r="D28" s="83"/>
      <c r="E28" s="83"/>
      <c r="F28" s="83"/>
      <c r="G28" s="83"/>
      <c r="H28" s="83"/>
      <c r="I28" s="83"/>
      <c r="J28" s="83"/>
      <c r="K28" s="83"/>
    </row>
    <row r="29" spans="1:11" ht="20.25" x14ac:dyDescent="0.3">
      <c r="A29" s="83" t="s">
        <v>304</v>
      </c>
      <c r="B29" s="119">
        <f>SUM(B26-B28)</f>
        <v>-8002</v>
      </c>
      <c r="C29" s="83"/>
      <c r="D29" s="83"/>
      <c r="E29" s="83"/>
      <c r="F29" s="83"/>
      <c r="G29" s="83"/>
      <c r="H29" s="83"/>
      <c r="I29" s="83"/>
      <c r="J29" s="83"/>
      <c r="K29" s="83"/>
    </row>
    <row r="30" spans="1:11" ht="20.25" x14ac:dyDescent="0.3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</row>
    <row r="31" spans="1:11" ht="20.25" x14ac:dyDescent="0.3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</row>
    <row r="32" spans="1:11" ht="20.25" x14ac:dyDescent="0.3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</row>
    <row r="33" spans="1:11" ht="20.25" x14ac:dyDescent="0.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</row>
    <row r="34" spans="1:11" ht="20.25" x14ac:dyDescent="0.3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</row>
    <row r="35" spans="1:11" ht="20.25" x14ac:dyDescent="0.3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</row>
    <row r="36" spans="1:11" ht="20.25" x14ac:dyDescent="0.3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</row>
    <row r="37" spans="1:11" ht="20.25" x14ac:dyDescent="0.3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</row>
    <row r="38" spans="1:11" ht="20.25" x14ac:dyDescent="0.3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</row>
    <row r="39" spans="1:11" ht="20.25" x14ac:dyDescent="0.3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</row>
    <row r="40" spans="1:11" ht="20.25" x14ac:dyDescent="0.3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</row>
    <row r="41" spans="1:11" ht="20.25" x14ac:dyDescent="0.3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</row>
    <row r="42" spans="1:11" ht="20.25" x14ac:dyDescent="0.3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</row>
    <row r="43" spans="1:11" ht="20.25" x14ac:dyDescent="0.3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</row>
    <row r="44" spans="1:11" ht="20.25" x14ac:dyDescent="0.3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</row>
    <row r="45" spans="1:11" ht="20.25" x14ac:dyDescent="0.3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</row>
    <row r="46" spans="1:11" ht="20.25" x14ac:dyDescent="0.3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</row>
    <row r="47" spans="1:11" ht="20.25" x14ac:dyDescent="0.3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</row>
    <row r="48" spans="1:11" ht="20.25" x14ac:dyDescent="0.3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</row>
    <row r="49" spans="1:11" ht="20.25" x14ac:dyDescent="0.3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</row>
    <row r="50" spans="1:11" ht="20.25" x14ac:dyDescent="0.3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</row>
    <row r="51" spans="1:11" ht="20.25" x14ac:dyDescent="0.3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</row>
    <row r="52" spans="1:11" ht="20.25" x14ac:dyDescent="0.3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</row>
    <row r="53" spans="1:11" ht="20.25" x14ac:dyDescent="0.3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</row>
    <row r="54" spans="1:11" ht="20.25" x14ac:dyDescent="0.3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</row>
    <row r="55" spans="1:11" ht="20.25" x14ac:dyDescent="0.3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</row>
    <row r="56" spans="1:11" ht="20.25" x14ac:dyDescent="0.3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</row>
    <row r="57" spans="1:11" ht="20.25" x14ac:dyDescent="0.3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</row>
    <row r="58" spans="1:11" ht="20.25" x14ac:dyDescent="0.3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</row>
    <row r="59" spans="1:11" ht="20.25" x14ac:dyDescent="0.3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</row>
    <row r="60" spans="1:11" ht="20.25" x14ac:dyDescent="0.3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</row>
    <row r="61" spans="1:11" ht="20.25" x14ac:dyDescent="0.3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</row>
    <row r="62" spans="1:11" ht="20.25" x14ac:dyDescent="0.3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</row>
    <row r="63" spans="1:11" ht="20.25" x14ac:dyDescent="0.3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</row>
    <row r="64" spans="1:11" ht="20.25" x14ac:dyDescent="0.3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</row>
    <row r="65" spans="1:11" ht="20.25" x14ac:dyDescent="0.3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</row>
    <row r="66" spans="1:11" ht="20.25" x14ac:dyDescent="0.3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</row>
    <row r="67" spans="1:11" ht="20.25" x14ac:dyDescent="0.3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</row>
    <row r="68" spans="1:11" ht="20.25" x14ac:dyDescent="0.3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</row>
    <row r="69" spans="1:11" ht="20.25" x14ac:dyDescent="0.3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</row>
    <row r="70" spans="1:11" ht="20.25" x14ac:dyDescent="0.3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</row>
    <row r="71" spans="1:11" ht="20.25" x14ac:dyDescent="0.3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</row>
    <row r="72" spans="1:11" ht="20.25" x14ac:dyDescent="0.3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</row>
    <row r="73" spans="1:11" ht="20.25" x14ac:dyDescent="0.3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</row>
    <row r="74" spans="1:11" ht="20.25" x14ac:dyDescent="0.3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</row>
    <row r="75" spans="1:11" ht="20.25" x14ac:dyDescent="0.3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</row>
    <row r="76" spans="1:11" ht="20.25" x14ac:dyDescent="0.3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</row>
    <row r="77" spans="1:11" ht="20.25" x14ac:dyDescent="0.3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</row>
    <row r="78" spans="1:11" ht="20.25" x14ac:dyDescent="0.3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</row>
    <row r="79" spans="1:11" ht="20.25" x14ac:dyDescent="0.3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</row>
    <row r="80" spans="1:11" ht="20.25" x14ac:dyDescent="0.3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</row>
    <row r="81" spans="1:11" ht="20.25" x14ac:dyDescent="0.3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</row>
    <row r="82" spans="1:11" ht="20.25" x14ac:dyDescent="0.3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</row>
    <row r="83" spans="1:11" ht="20.25" x14ac:dyDescent="0.3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</row>
    <row r="84" spans="1:11" ht="20.25" x14ac:dyDescent="0.3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</row>
    <row r="85" spans="1:11" ht="20.25" x14ac:dyDescent="0.3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</row>
    <row r="86" spans="1:11" ht="20.25" x14ac:dyDescent="0.3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</row>
    <row r="87" spans="1:11" ht="20.25" x14ac:dyDescent="0.3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</row>
    <row r="88" spans="1:11" ht="20.25" x14ac:dyDescent="0.3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</row>
    <row r="89" spans="1:11" ht="20.25" x14ac:dyDescent="0.3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</row>
    <row r="90" spans="1:11" ht="20.25" x14ac:dyDescent="0.3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</row>
    <row r="91" spans="1:11" ht="20.25" x14ac:dyDescent="0.3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</row>
    <row r="92" spans="1:11" ht="20.25" x14ac:dyDescent="0.3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</row>
    <row r="93" spans="1:11" ht="20.25" x14ac:dyDescent="0.3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</row>
    <row r="94" spans="1:11" ht="20.25" x14ac:dyDescent="0.3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</row>
    <row r="95" spans="1:11" ht="20.25" x14ac:dyDescent="0.3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</row>
    <row r="96" spans="1:11" ht="20.25" x14ac:dyDescent="0.3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</row>
    <row r="97" spans="1:11" ht="20.25" x14ac:dyDescent="0.3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</row>
    <row r="98" spans="1:11" ht="20.25" x14ac:dyDescent="0.3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</row>
    <row r="99" spans="1:11" ht="20.25" x14ac:dyDescent="0.3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</row>
    <row r="100" spans="1:11" ht="20.25" x14ac:dyDescent="0.3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</row>
    <row r="101" spans="1:11" ht="20.25" x14ac:dyDescent="0.3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</row>
    <row r="102" spans="1:11" ht="20.25" x14ac:dyDescent="0.3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</row>
    <row r="103" spans="1:11" ht="20.25" x14ac:dyDescent="0.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</row>
    <row r="104" spans="1:11" ht="20.25" x14ac:dyDescent="0.3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</row>
    <row r="105" spans="1:11" ht="20.25" x14ac:dyDescent="0.3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</row>
    <row r="106" spans="1:11" ht="20.25" x14ac:dyDescent="0.3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</row>
    <row r="107" spans="1:11" ht="20.25" x14ac:dyDescent="0.3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</row>
    <row r="108" spans="1:11" ht="20.25" x14ac:dyDescent="0.3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</row>
    <row r="109" spans="1:11" ht="20.25" x14ac:dyDescent="0.3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</row>
    <row r="110" spans="1:11" ht="20.25" x14ac:dyDescent="0.3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</row>
    <row r="111" spans="1:11" ht="20.25" x14ac:dyDescent="0.3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</row>
    <row r="112" spans="1:11" ht="20.25" x14ac:dyDescent="0.3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</row>
    <row r="113" spans="1:11" ht="20.25" x14ac:dyDescent="0.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</row>
    <row r="114" spans="1:11" ht="20.25" x14ac:dyDescent="0.3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</row>
    <row r="115" spans="1:11" ht="20.25" x14ac:dyDescent="0.3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</row>
    <row r="116" spans="1:11" ht="20.25" x14ac:dyDescent="0.3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</row>
    <row r="117" spans="1:11" ht="20.25" x14ac:dyDescent="0.3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ht="20.25" x14ac:dyDescent="0.3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</row>
    <row r="119" spans="1:11" ht="20.25" x14ac:dyDescent="0.3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</row>
    <row r="120" spans="1:11" ht="20.25" x14ac:dyDescent="0.3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 ht="20.25" x14ac:dyDescent="0.3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 ht="20.25" x14ac:dyDescent="0.3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</row>
    <row r="123" spans="1:11" ht="20.25" x14ac:dyDescent="0.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</row>
    <row r="124" spans="1:11" ht="20.25" x14ac:dyDescent="0.3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</row>
    <row r="125" spans="1:11" ht="20.25" x14ac:dyDescent="0.3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</row>
    <row r="126" spans="1:11" ht="20.25" x14ac:dyDescent="0.3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</row>
    <row r="127" spans="1:11" ht="20.25" x14ac:dyDescent="0.3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1" ht="20.25" x14ac:dyDescent="0.3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</row>
    <row r="129" spans="1:11" ht="20.25" x14ac:dyDescent="0.3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</row>
    <row r="130" spans="1:11" ht="20.25" x14ac:dyDescent="0.3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</row>
    <row r="131" spans="1:11" ht="20.25" x14ac:dyDescent="0.3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</row>
    <row r="132" spans="1:11" ht="20.25" x14ac:dyDescent="0.3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</row>
    <row r="133" spans="1:11" ht="20.25" x14ac:dyDescent="0.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</row>
    <row r="134" spans="1:11" ht="20.25" x14ac:dyDescent="0.3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</row>
    <row r="135" spans="1:11" ht="20.25" x14ac:dyDescent="0.3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</row>
    <row r="136" spans="1:11" ht="20.25" x14ac:dyDescent="0.3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</row>
    <row r="137" spans="1:11" ht="20.25" x14ac:dyDescent="0.3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</row>
    <row r="138" spans="1:11" ht="20.25" x14ac:dyDescent="0.3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</row>
    <row r="139" spans="1:11" ht="20.25" x14ac:dyDescent="0.3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</row>
    <row r="140" spans="1:11" ht="20.25" x14ac:dyDescent="0.3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</row>
    <row r="141" spans="1:11" ht="20.25" x14ac:dyDescent="0.3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</row>
    <row r="142" spans="1:11" ht="20.25" x14ac:dyDescent="0.3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</row>
    <row r="143" spans="1:11" ht="20.25" x14ac:dyDescent="0.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</row>
    <row r="144" spans="1:11" ht="20.25" x14ac:dyDescent="0.3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</row>
    <row r="145" spans="1:11" ht="20.25" x14ac:dyDescent="0.3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</row>
    <row r="146" spans="1:11" ht="20.25" x14ac:dyDescent="0.3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</row>
    <row r="147" spans="1:11" ht="20.25" x14ac:dyDescent="0.3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</row>
    <row r="148" spans="1:11" ht="20.25" x14ac:dyDescent="0.3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</row>
    <row r="149" spans="1:11" ht="20.25" x14ac:dyDescent="0.3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</row>
    <row r="150" spans="1:11" ht="20.25" x14ac:dyDescent="0.3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</row>
    <row r="151" spans="1:11" ht="20.25" x14ac:dyDescent="0.3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</row>
    <row r="152" spans="1:11" ht="20.25" x14ac:dyDescent="0.3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ht="20.25" x14ac:dyDescent="0.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</row>
    <row r="154" spans="1:11" ht="20.25" x14ac:dyDescent="0.3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</row>
    <row r="155" spans="1:11" ht="20.25" x14ac:dyDescent="0.3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</row>
    <row r="156" spans="1:11" ht="20.25" x14ac:dyDescent="0.3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</row>
    <row r="157" spans="1:11" ht="20.25" x14ac:dyDescent="0.3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</row>
    <row r="158" spans="1:11" ht="20.25" x14ac:dyDescent="0.3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1:11" ht="20.25" x14ac:dyDescent="0.3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</row>
    <row r="160" spans="1:11" ht="20.25" x14ac:dyDescent="0.3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</row>
    <row r="161" spans="1:11" ht="20.25" x14ac:dyDescent="0.3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</row>
    <row r="162" spans="1:11" ht="20.25" x14ac:dyDescent="0.3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</row>
    <row r="163" spans="1:11" ht="20.25" x14ac:dyDescent="0.3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</row>
    <row r="164" spans="1:11" ht="20.25" x14ac:dyDescent="0.3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</row>
    <row r="165" spans="1:11" ht="20.25" x14ac:dyDescent="0.3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</row>
    <row r="166" spans="1:11" ht="20.25" x14ac:dyDescent="0.3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</row>
    <row r="167" spans="1:11" ht="20.25" x14ac:dyDescent="0.3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</row>
    <row r="168" spans="1:11" ht="20.25" x14ac:dyDescent="0.3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</row>
    <row r="169" spans="1:11" ht="20.25" x14ac:dyDescent="0.3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</row>
    <row r="170" spans="1:11" ht="20.25" x14ac:dyDescent="0.3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</row>
    <row r="171" spans="1:11" ht="20.25" x14ac:dyDescent="0.3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</row>
    <row r="172" spans="1:11" ht="20.25" x14ac:dyDescent="0.3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</row>
    <row r="173" spans="1:11" ht="20.25" x14ac:dyDescent="0.3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</row>
    <row r="174" spans="1:11" ht="20.25" x14ac:dyDescent="0.3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</row>
    <row r="175" spans="1:11" ht="20.25" x14ac:dyDescent="0.3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</row>
    <row r="176" spans="1:11" ht="20.25" x14ac:dyDescent="0.3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</row>
    <row r="177" spans="1:11" ht="20.25" x14ac:dyDescent="0.3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1:11" ht="20.25" x14ac:dyDescent="0.3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</row>
    <row r="179" spans="1:11" ht="20.25" x14ac:dyDescent="0.3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</row>
    <row r="180" spans="1:11" ht="20.25" x14ac:dyDescent="0.3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</row>
    <row r="181" spans="1:11" ht="20.25" x14ac:dyDescent="0.3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</row>
    <row r="182" spans="1:11" ht="20.25" x14ac:dyDescent="0.3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</row>
    <row r="183" spans="1:11" ht="20.25" x14ac:dyDescent="0.3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</row>
    <row r="184" spans="1:11" ht="20.25" x14ac:dyDescent="0.3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</row>
    <row r="185" spans="1:11" ht="20.25" x14ac:dyDescent="0.3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</row>
    <row r="186" spans="1:11" ht="20.25" x14ac:dyDescent="0.3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</row>
    <row r="187" spans="1:11" ht="20.25" x14ac:dyDescent="0.3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</row>
    <row r="188" spans="1:11" ht="20.25" x14ac:dyDescent="0.3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</row>
    <row r="189" spans="1:11" ht="20.25" x14ac:dyDescent="0.3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</row>
    <row r="190" spans="1:11" ht="20.25" x14ac:dyDescent="0.3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</row>
    <row r="191" spans="1:11" ht="20.25" x14ac:dyDescent="0.3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37"/>
  <sheetViews>
    <sheetView topLeftCell="A16" workbookViewId="0">
      <selection activeCell="H23" sqref="H23"/>
    </sheetView>
  </sheetViews>
  <sheetFormatPr defaultRowHeight="14.25" x14ac:dyDescent="0.2"/>
  <cols>
    <col min="1" max="1" width="4.75" customWidth="1"/>
    <col min="2" max="2" width="18.875" customWidth="1"/>
    <col min="3" max="3" width="27" customWidth="1"/>
    <col min="4" max="4" width="24.25" customWidth="1"/>
    <col min="5" max="5" width="45.875" customWidth="1"/>
    <col min="6" max="6" width="14.125" customWidth="1"/>
    <col min="7" max="7" width="1.25" customWidth="1"/>
    <col min="8" max="8" width="16.375" customWidth="1"/>
  </cols>
  <sheetData>
    <row r="1" spans="1:24" ht="20.25" x14ac:dyDescent="0.3">
      <c r="A1" s="139" t="s">
        <v>143</v>
      </c>
      <c r="B1" s="139"/>
      <c r="C1" s="139"/>
      <c r="D1" s="139"/>
      <c r="E1" s="139"/>
      <c r="F1" s="13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20.25" x14ac:dyDescent="0.3">
      <c r="A2" s="139" t="s">
        <v>144</v>
      </c>
      <c r="B2" s="139"/>
      <c r="C2" s="139"/>
      <c r="D2" s="139"/>
      <c r="E2" s="139"/>
      <c r="F2" s="13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9.5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ht="19.5" x14ac:dyDescent="0.3">
      <c r="A4" s="26" t="s">
        <v>29</v>
      </c>
      <c r="B4" s="26" t="s">
        <v>145</v>
      </c>
      <c r="C4" s="26" t="s">
        <v>146</v>
      </c>
      <c r="D4" s="26" t="s">
        <v>147</v>
      </c>
      <c r="E4" s="26" t="s">
        <v>148</v>
      </c>
      <c r="F4" s="26" t="s">
        <v>149</v>
      </c>
      <c r="G4" s="24"/>
      <c r="H4" s="25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ht="19.5" x14ac:dyDescent="0.3">
      <c r="A5" s="29">
        <v>1</v>
      </c>
      <c r="B5" s="34" t="s">
        <v>150</v>
      </c>
      <c r="C5" s="34" t="s">
        <v>31</v>
      </c>
      <c r="D5" s="34" t="s">
        <v>31</v>
      </c>
      <c r="E5" s="34" t="s">
        <v>121</v>
      </c>
      <c r="F5" s="37">
        <f>SUM(F6+F13)</f>
        <v>831400</v>
      </c>
      <c r="G5" s="24"/>
      <c r="H5" s="35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4" ht="19.5" x14ac:dyDescent="0.3">
      <c r="A6" s="30"/>
      <c r="B6" s="33">
        <v>400</v>
      </c>
      <c r="C6" s="33">
        <v>410</v>
      </c>
      <c r="D6" s="33">
        <v>411</v>
      </c>
      <c r="E6" s="38" t="s">
        <v>31</v>
      </c>
      <c r="F6" s="36">
        <f>SUM(F7+F8+F9+F11+F12)</f>
        <v>731300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ht="19.5" x14ac:dyDescent="0.3">
      <c r="A7" s="30"/>
      <c r="B7" s="28"/>
      <c r="C7" s="28"/>
      <c r="D7" s="28"/>
      <c r="E7" s="39" t="s">
        <v>32</v>
      </c>
      <c r="F7" s="32">
        <v>55300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ht="19.5" x14ac:dyDescent="0.3">
      <c r="A8" s="30"/>
      <c r="B8" s="28"/>
      <c r="C8" s="28"/>
      <c r="D8" s="28"/>
      <c r="E8" s="39" t="s">
        <v>34</v>
      </c>
      <c r="F8" s="32">
        <v>36000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9.5" x14ac:dyDescent="0.3">
      <c r="A9" s="30"/>
      <c r="B9" s="28"/>
      <c r="C9" s="28"/>
      <c r="D9" s="28"/>
      <c r="E9" s="39" t="s">
        <v>35</v>
      </c>
      <c r="F9" s="32">
        <v>450000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9.5" x14ac:dyDescent="0.3">
      <c r="A10" s="30"/>
      <c r="B10" s="28"/>
      <c r="C10" s="28"/>
      <c r="D10" s="28"/>
      <c r="E10" s="39" t="s">
        <v>33</v>
      </c>
      <c r="F10" s="32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19.5" x14ac:dyDescent="0.3">
      <c r="A11" s="30"/>
      <c r="B11" s="28"/>
      <c r="C11" s="28"/>
      <c r="D11" s="28"/>
      <c r="E11" s="39" t="s">
        <v>116</v>
      </c>
      <c r="F11" s="32">
        <v>40000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ht="19.5" x14ac:dyDescent="0.3">
      <c r="A12" s="30"/>
      <c r="B12" s="28"/>
      <c r="C12" s="28"/>
      <c r="D12" s="28"/>
      <c r="E12" s="39" t="s">
        <v>117</v>
      </c>
      <c r="F12" s="32">
        <v>150000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19.5" x14ac:dyDescent="0.3">
      <c r="A13" s="30"/>
      <c r="B13" s="28"/>
      <c r="C13" s="28"/>
      <c r="D13" s="28"/>
      <c r="E13" s="40" t="s">
        <v>51</v>
      </c>
      <c r="F13" s="36">
        <f>SUM(F14)</f>
        <v>100100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19.5" x14ac:dyDescent="0.3">
      <c r="A14" s="30"/>
      <c r="B14" s="28"/>
      <c r="C14" s="28"/>
      <c r="D14" s="28"/>
      <c r="E14" s="39" t="s">
        <v>37</v>
      </c>
      <c r="F14" s="32">
        <v>100100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ht="19.5" x14ac:dyDescent="0.3">
      <c r="A15" s="30">
        <v>2</v>
      </c>
      <c r="B15" s="38" t="s">
        <v>151</v>
      </c>
      <c r="C15" s="38" t="s">
        <v>152</v>
      </c>
      <c r="D15" s="38" t="s">
        <v>152</v>
      </c>
      <c r="E15" s="40" t="s">
        <v>38</v>
      </c>
      <c r="F15" s="36">
        <f>SUM(F16)</f>
        <v>5442240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9.5" x14ac:dyDescent="0.3">
      <c r="A16" s="30"/>
      <c r="B16" s="33">
        <v>100</v>
      </c>
      <c r="C16" s="33">
        <v>110</v>
      </c>
      <c r="D16" s="33">
        <v>111</v>
      </c>
      <c r="E16" s="40" t="s">
        <v>115</v>
      </c>
      <c r="F16" s="36">
        <f>SUM(F17+F23)</f>
        <v>5442240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9.5" x14ac:dyDescent="0.3">
      <c r="A17" s="30"/>
      <c r="B17" s="28"/>
      <c r="C17" s="28"/>
      <c r="D17" s="28"/>
      <c r="E17" s="40" t="s">
        <v>39</v>
      </c>
      <c r="F17" s="36">
        <f>SUM(F18+F19+F20+F21+F22)</f>
        <v>2484720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9.5" x14ac:dyDescent="0.3">
      <c r="A18" s="30"/>
      <c r="B18" s="28"/>
      <c r="C18" s="28"/>
      <c r="D18" s="28"/>
      <c r="E18" s="39" t="s">
        <v>40</v>
      </c>
      <c r="F18" s="32">
        <v>514080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9.5" x14ac:dyDescent="0.3">
      <c r="A19" s="30"/>
      <c r="B19" s="28"/>
      <c r="C19" s="28"/>
      <c r="D19" s="28"/>
      <c r="E19" s="39" t="s">
        <v>52</v>
      </c>
      <c r="F19" s="32">
        <v>42120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9.5" x14ac:dyDescent="0.3">
      <c r="A20" s="30"/>
      <c r="B20" s="28"/>
      <c r="C20" s="28"/>
      <c r="D20" s="28"/>
      <c r="E20" s="39" t="s">
        <v>53</v>
      </c>
      <c r="F20" s="32">
        <v>42120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9.5" x14ac:dyDescent="0.3">
      <c r="A21" s="30"/>
      <c r="B21" s="28"/>
      <c r="C21" s="28"/>
      <c r="D21" s="28"/>
      <c r="E21" s="39" t="s">
        <v>54</v>
      </c>
      <c r="F21" s="32">
        <v>86400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9.5" x14ac:dyDescent="0.3">
      <c r="A22" s="30"/>
      <c r="B22" s="28"/>
      <c r="C22" s="28"/>
      <c r="D22" s="28"/>
      <c r="E22" s="39" t="s">
        <v>41</v>
      </c>
      <c r="F22" s="32">
        <v>1800000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9.5" x14ac:dyDescent="0.3">
      <c r="A23" s="30"/>
      <c r="B23" s="28"/>
      <c r="C23" s="28"/>
      <c r="D23" s="28"/>
      <c r="E23" s="40" t="s">
        <v>42</v>
      </c>
      <c r="F23" s="36">
        <f>SUM(F24+F25+F26+F27+F28)</f>
        <v>2957520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9.5" x14ac:dyDescent="0.3">
      <c r="A24" s="30"/>
      <c r="B24" s="28"/>
      <c r="C24" s="28"/>
      <c r="D24" s="28"/>
      <c r="E24" s="41" t="s">
        <v>43</v>
      </c>
      <c r="F24" s="32">
        <v>2097120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9.5" x14ac:dyDescent="0.3">
      <c r="A25" s="30"/>
      <c r="B25" s="28"/>
      <c r="C25" s="28"/>
      <c r="D25" s="28"/>
      <c r="E25" s="39" t="s">
        <v>45</v>
      </c>
      <c r="F25" s="32">
        <v>126000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9.5" x14ac:dyDescent="0.3">
      <c r="A26" s="30"/>
      <c r="B26" s="28"/>
      <c r="C26" s="28"/>
      <c r="D26" s="28"/>
      <c r="E26" s="39" t="s">
        <v>123</v>
      </c>
      <c r="F26" s="32">
        <v>418440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9.5" x14ac:dyDescent="0.3">
      <c r="A27" s="30"/>
      <c r="B27" s="28"/>
      <c r="C27" s="28"/>
      <c r="D27" s="28"/>
      <c r="E27" s="39" t="s">
        <v>46</v>
      </c>
      <c r="F27" s="32">
        <v>229560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9.5" x14ac:dyDescent="0.3">
      <c r="A28" s="30"/>
      <c r="B28" s="28"/>
      <c r="C28" s="28"/>
      <c r="D28" s="28"/>
      <c r="E28" s="39" t="s">
        <v>47</v>
      </c>
      <c r="F28" s="32">
        <v>86400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9.5" x14ac:dyDescent="0.3">
      <c r="A29" s="30"/>
      <c r="B29" s="28"/>
      <c r="C29" s="28"/>
      <c r="D29" s="28"/>
      <c r="E29" s="40" t="s">
        <v>48</v>
      </c>
      <c r="F29" s="36">
        <f>SUM(F30+F60)</f>
        <v>1891200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9.5" x14ac:dyDescent="0.3">
      <c r="A30" s="30"/>
      <c r="B30" s="28"/>
      <c r="C30" s="28"/>
      <c r="D30" s="28"/>
      <c r="E30" s="40" t="s">
        <v>60</v>
      </c>
      <c r="F30" s="36">
        <f>SUM(F31+F39+F52)</f>
        <v>1559200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9.5" x14ac:dyDescent="0.3">
      <c r="A31" s="30"/>
      <c r="B31" s="28"/>
      <c r="C31" s="28"/>
      <c r="D31" s="28"/>
      <c r="E31" s="40" t="s">
        <v>61</v>
      </c>
      <c r="F31" s="36">
        <f>SUM(F33+F34+F35+F36+F37+F38)</f>
        <v>433200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9.5" x14ac:dyDescent="0.3">
      <c r="A32" s="30"/>
      <c r="B32" s="28"/>
      <c r="C32" s="28"/>
      <c r="D32" s="28"/>
      <c r="E32" s="39" t="s">
        <v>49</v>
      </c>
      <c r="F32" s="32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9.5" x14ac:dyDescent="0.3">
      <c r="A33" s="30"/>
      <c r="B33" s="28"/>
      <c r="C33" s="28"/>
      <c r="D33" s="28"/>
      <c r="E33" s="39" t="s">
        <v>187</v>
      </c>
      <c r="F33" s="3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9.5" x14ac:dyDescent="0.3">
      <c r="A34" s="30"/>
      <c r="B34" s="28"/>
      <c r="C34" s="28"/>
      <c r="D34" s="28"/>
      <c r="E34" s="39" t="s">
        <v>55</v>
      </c>
      <c r="F34" s="32">
        <v>130000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9.5" x14ac:dyDescent="0.3">
      <c r="A35" s="30"/>
      <c r="B35" s="28"/>
      <c r="C35" s="28"/>
      <c r="D35" s="28"/>
      <c r="E35" s="39" t="s">
        <v>56</v>
      </c>
      <c r="F35" s="32">
        <v>30000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9.5" x14ac:dyDescent="0.3">
      <c r="A36" s="30"/>
      <c r="B36" s="28"/>
      <c r="C36" s="28"/>
      <c r="D36" s="28"/>
      <c r="E36" s="39" t="s">
        <v>57</v>
      </c>
      <c r="F36" s="32">
        <v>223200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9.5" x14ac:dyDescent="0.3">
      <c r="A37" s="30"/>
      <c r="B37" s="28"/>
      <c r="C37" s="28"/>
      <c r="D37" s="28"/>
      <c r="E37" s="39" t="s">
        <v>58</v>
      </c>
      <c r="F37" s="32">
        <v>30000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9.5" x14ac:dyDescent="0.3">
      <c r="A38" s="30"/>
      <c r="B38" s="28"/>
      <c r="C38" s="28"/>
      <c r="D38" s="28"/>
      <c r="E38" s="39" t="s">
        <v>59</v>
      </c>
      <c r="F38" s="32">
        <v>20000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9.5" x14ac:dyDescent="0.3">
      <c r="A39" s="30"/>
      <c r="B39" s="28"/>
      <c r="C39" s="28"/>
      <c r="D39" s="28"/>
      <c r="E39" s="40" t="s">
        <v>62</v>
      </c>
      <c r="F39" s="36">
        <f>SUM(F40+F42+F43+F46+F47+F48+F49+F50+F51)</f>
        <v>836000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9.5" x14ac:dyDescent="0.3">
      <c r="A40" s="30"/>
      <c r="B40" s="28"/>
      <c r="C40" s="28"/>
      <c r="D40" s="28"/>
      <c r="E40" s="39" t="s">
        <v>63</v>
      </c>
      <c r="F40" s="32">
        <v>300000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9.5" x14ac:dyDescent="0.3">
      <c r="A41" s="30"/>
      <c r="B41" s="28"/>
      <c r="C41" s="28"/>
      <c r="D41" s="28"/>
      <c r="E41" s="39" t="s">
        <v>64</v>
      </c>
      <c r="F41" s="32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9.5" x14ac:dyDescent="0.3">
      <c r="A42" s="30"/>
      <c r="B42" s="28"/>
      <c r="C42" s="28"/>
      <c r="D42" s="28"/>
      <c r="E42" s="39" t="s">
        <v>65</v>
      </c>
      <c r="F42" s="32">
        <v>30000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9.5" x14ac:dyDescent="0.3">
      <c r="A43" s="30"/>
      <c r="B43" s="28"/>
      <c r="C43" s="28"/>
      <c r="D43" s="28"/>
      <c r="E43" s="39" t="s">
        <v>66</v>
      </c>
      <c r="F43" s="32">
        <v>50000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9.5" x14ac:dyDescent="0.3">
      <c r="A44" s="30"/>
      <c r="B44" s="28"/>
      <c r="C44" s="28"/>
      <c r="D44" s="28"/>
      <c r="E44" s="39" t="s">
        <v>167</v>
      </c>
      <c r="F44" s="32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9.5" x14ac:dyDescent="0.3">
      <c r="A45" s="30"/>
      <c r="B45" s="28"/>
      <c r="C45" s="28"/>
      <c r="D45" s="28"/>
      <c r="E45" s="39" t="s">
        <v>68</v>
      </c>
      <c r="F45" s="32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9.5" x14ac:dyDescent="0.3">
      <c r="A46" s="30"/>
      <c r="B46" s="28"/>
      <c r="C46" s="28"/>
      <c r="D46" s="28"/>
      <c r="E46" s="39" t="s">
        <v>69</v>
      </c>
      <c r="F46" s="32">
        <v>150000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9.5" x14ac:dyDescent="0.3">
      <c r="A47" s="30"/>
      <c r="B47" s="28"/>
      <c r="C47" s="28"/>
      <c r="D47" s="28"/>
      <c r="E47" s="39" t="s">
        <v>71</v>
      </c>
      <c r="F47" s="32">
        <v>30000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9.5" x14ac:dyDescent="0.3">
      <c r="A48" s="30"/>
      <c r="B48" s="28"/>
      <c r="C48" s="28"/>
      <c r="D48" s="28"/>
      <c r="E48" s="39" t="s">
        <v>81</v>
      </c>
      <c r="F48" s="32">
        <v>120000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9.5" x14ac:dyDescent="0.3">
      <c r="A49" s="30"/>
      <c r="B49" s="28"/>
      <c r="C49" s="28"/>
      <c r="D49" s="28"/>
      <c r="E49" s="39" t="s">
        <v>72</v>
      </c>
      <c r="F49" s="32">
        <v>120000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9.5" x14ac:dyDescent="0.3">
      <c r="A50" s="30"/>
      <c r="B50" s="28"/>
      <c r="C50" s="28"/>
      <c r="D50" s="28"/>
      <c r="E50" s="39" t="s">
        <v>73</v>
      </c>
      <c r="F50" s="32">
        <v>6000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9.5" x14ac:dyDescent="0.3">
      <c r="A51" s="30"/>
      <c r="B51" s="28"/>
      <c r="C51" s="28"/>
      <c r="D51" s="28"/>
      <c r="E51" s="39" t="s">
        <v>74</v>
      </c>
      <c r="F51" s="32">
        <v>30000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9.5" x14ac:dyDescent="0.3">
      <c r="A52" s="30"/>
      <c r="B52" s="28"/>
      <c r="C52" s="28"/>
      <c r="D52" s="28"/>
      <c r="E52" s="40" t="s">
        <v>82</v>
      </c>
      <c r="F52" s="36">
        <f>SUM(F53+F54+F55+F56+F57+F58+F59)</f>
        <v>290000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9.5" x14ac:dyDescent="0.3">
      <c r="A53" s="30"/>
      <c r="B53" s="28"/>
      <c r="C53" s="28"/>
      <c r="D53" s="28"/>
      <c r="E53" s="39" t="s">
        <v>83</v>
      </c>
      <c r="F53" s="32">
        <v>50000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9.5" x14ac:dyDescent="0.3">
      <c r="A54" s="30"/>
      <c r="B54" s="28"/>
      <c r="C54" s="28"/>
      <c r="D54" s="28"/>
      <c r="E54" s="39" t="s">
        <v>84</v>
      </c>
      <c r="F54" s="32">
        <v>10000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  <row r="55" spans="1:24" ht="19.5" x14ac:dyDescent="0.3">
      <c r="A55" s="30"/>
      <c r="B55" s="28"/>
      <c r="C55" s="28"/>
      <c r="D55" s="28"/>
      <c r="E55" s="39" t="s">
        <v>85</v>
      </c>
      <c r="F55" s="32">
        <v>20000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</row>
    <row r="56" spans="1:24" ht="19.5" x14ac:dyDescent="0.3">
      <c r="A56" s="30"/>
      <c r="B56" s="28"/>
      <c r="C56" s="28"/>
      <c r="D56" s="28"/>
      <c r="E56" s="39" t="s">
        <v>87</v>
      </c>
      <c r="F56" s="32">
        <v>40000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</row>
    <row r="57" spans="1:24" ht="19.5" x14ac:dyDescent="0.3">
      <c r="A57" s="30"/>
      <c r="B57" s="28"/>
      <c r="C57" s="28"/>
      <c r="D57" s="28"/>
      <c r="E57" s="39" t="s">
        <v>88</v>
      </c>
      <c r="F57" s="32">
        <v>100000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</row>
    <row r="58" spans="1:24" ht="19.5" x14ac:dyDescent="0.3">
      <c r="A58" s="30"/>
      <c r="B58" s="28"/>
      <c r="C58" s="28"/>
      <c r="D58" s="28"/>
      <c r="E58" s="39" t="s">
        <v>90</v>
      </c>
      <c r="F58" s="32">
        <v>10000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</row>
    <row r="59" spans="1:24" ht="19.5" x14ac:dyDescent="0.3">
      <c r="A59" s="30"/>
      <c r="B59" s="28"/>
      <c r="C59" s="28"/>
      <c r="D59" s="28"/>
      <c r="E59" s="39" t="s">
        <v>92</v>
      </c>
      <c r="F59" s="32">
        <v>60000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</row>
    <row r="60" spans="1:24" ht="19.5" x14ac:dyDescent="0.3">
      <c r="A60" s="30"/>
      <c r="B60" s="28"/>
      <c r="C60" s="28"/>
      <c r="D60" s="28"/>
      <c r="E60" s="40" t="s">
        <v>94</v>
      </c>
      <c r="F60" s="36">
        <f>SUM(F61)</f>
        <v>332000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</row>
    <row r="61" spans="1:24" ht="19.5" x14ac:dyDescent="0.3">
      <c r="A61" s="30"/>
      <c r="B61" s="28"/>
      <c r="C61" s="28"/>
      <c r="D61" s="28"/>
      <c r="E61" s="40" t="s">
        <v>95</v>
      </c>
      <c r="F61" s="36">
        <f>SUM(F62+F63+F64+F65)</f>
        <v>332000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</row>
    <row r="62" spans="1:24" ht="19.5" x14ac:dyDescent="0.3">
      <c r="A62" s="30"/>
      <c r="B62" s="28"/>
      <c r="C62" s="28"/>
      <c r="D62" s="28"/>
      <c r="E62" s="39" t="s">
        <v>96</v>
      </c>
      <c r="F62" s="32">
        <v>180000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24" ht="19.5" x14ac:dyDescent="0.3">
      <c r="A63" s="30"/>
      <c r="B63" s="28"/>
      <c r="C63" s="28"/>
      <c r="D63" s="28"/>
      <c r="E63" s="39" t="s">
        <v>97</v>
      </c>
      <c r="F63" s="32">
        <v>20000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</row>
    <row r="64" spans="1:24" ht="19.5" x14ac:dyDescent="0.3">
      <c r="A64" s="30"/>
      <c r="B64" s="28"/>
      <c r="C64" s="28"/>
      <c r="D64" s="28"/>
      <c r="E64" s="39" t="s">
        <v>98</v>
      </c>
      <c r="F64" s="32">
        <v>12000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ht="19.5" x14ac:dyDescent="0.3">
      <c r="A65" s="30"/>
      <c r="B65" s="28"/>
      <c r="C65" s="28"/>
      <c r="D65" s="28"/>
      <c r="E65" s="39" t="s">
        <v>99</v>
      </c>
      <c r="F65" s="32">
        <v>120000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</row>
    <row r="66" spans="1:24" ht="19.5" x14ac:dyDescent="0.3">
      <c r="A66" s="30"/>
      <c r="B66" s="28"/>
      <c r="C66" s="28"/>
      <c r="D66" s="28"/>
      <c r="E66" s="40" t="s">
        <v>120</v>
      </c>
      <c r="F66" s="36">
        <f>SUM(F67)</f>
        <v>55000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</row>
    <row r="67" spans="1:24" ht="19.5" x14ac:dyDescent="0.3">
      <c r="A67" s="30"/>
      <c r="B67" s="28"/>
      <c r="C67" s="28"/>
      <c r="D67" s="28"/>
      <c r="E67" s="40" t="s">
        <v>100</v>
      </c>
      <c r="F67" s="36">
        <f>SUM(F68)</f>
        <v>55000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</row>
    <row r="68" spans="1:24" ht="19.5" x14ac:dyDescent="0.3">
      <c r="A68" s="30"/>
      <c r="B68" s="28"/>
      <c r="C68" s="28"/>
      <c r="D68" s="28"/>
      <c r="E68" s="39" t="s">
        <v>105</v>
      </c>
      <c r="F68" s="32">
        <v>55000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</row>
    <row r="69" spans="1:24" ht="19.5" x14ac:dyDescent="0.3">
      <c r="A69" s="30"/>
      <c r="B69" s="28"/>
      <c r="C69" s="28"/>
      <c r="D69" s="28"/>
      <c r="E69" s="40" t="s">
        <v>107</v>
      </c>
      <c r="F69" s="36">
        <f>SUM(F70)</f>
        <v>10000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</row>
    <row r="70" spans="1:24" ht="19.5" x14ac:dyDescent="0.3">
      <c r="A70" s="30"/>
      <c r="B70" s="28"/>
      <c r="C70" s="28"/>
      <c r="D70" s="28"/>
      <c r="E70" s="40" t="s">
        <v>106</v>
      </c>
      <c r="F70" s="36">
        <f>SUM(F71)</f>
        <v>10000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</row>
    <row r="71" spans="1:24" ht="19.5" x14ac:dyDescent="0.3">
      <c r="A71" s="30"/>
      <c r="B71" s="28"/>
      <c r="C71" s="28"/>
      <c r="D71" s="28"/>
      <c r="E71" s="40" t="s">
        <v>108</v>
      </c>
      <c r="F71" s="36">
        <f>SUM(F73)</f>
        <v>10000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</row>
    <row r="72" spans="1:24" ht="19.5" x14ac:dyDescent="0.3">
      <c r="A72" s="30"/>
      <c r="B72" s="28"/>
      <c r="C72" s="28"/>
      <c r="D72" s="28"/>
      <c r="E72" s="39" t="s">
        <v>109</v>
      </c>
      <c r="F72" s="32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</row>
    <row r="73" spans="1:24" ht="19.5" x14ac:dyDescent="0.3">
      <c r="A73" s="30"/>
      <c r="B73" s="28"/>
      <c r="C73" s="28"/>
      <c r="D73" s="28"/>
      <c r="E73" s="39" t="s">
        <v>139</v>
      </c>
      <c r="F73" s="32">
        <v>10000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</row>
    <row r="74" spans="1:24" ht="19.5" x14ac:dyDescent="0.3">
      <c r="A74" s="30"/>
      <c r="B74" s="28"/>
      <c r="C74" s="28"/>
      <c r="D74" s="28"/>
      <c r="E74" s="40" t="s">
        <v>113</v>
      </c>
      <c r="F74" s="36">
        <f>SUM(F75)</f>
        <v>25000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</row>
    <row r="75" spans="1:24" ht="19.5" x14ac:dyDescent="0.3">
      <c r="A75" s="30"/>
      <c r="B75" s="28"/>
      <c r="C75" s="28"/>
      <c r="D75" s="28"/>
      <c r="E75" s="40" t="s">
        <v>112</v>
      </c>
      <c r="F75" s="36">
        <f>SUM(F76)</f>
        <v>25000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</row>
    <row r="76" spans="1:24" ht="19.5" x14ac:dyDescent="0.3">
      <c r="A76" s="30"/>
      <c r="B76" s="28"/>
      <c r="C76" s="28"/>
      <c r="D76" s="28"/>
      <c r="E76" s="40" t="s">
        <v>113</v>
      </c>
      <c r="F76" s="36">
        <f>SUM(F78)</f>
        <v>25000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</row>
    <row r="77" spans="1:24" ht="19.5" x14ac:dyDescent="0.3">
      <c r="A77" s="30"/>
      <c r="B77" s="28"/>
      <c r="C77" s="28"/>
      <c r="D77" s="28"/>
      <c r="E77" s="39" t="s">
        <v>114</v>
      </c>
      <c r="F77" s="32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</row>
    <row r="78" spans="1:24" ht="19.5" x14ac:dyDescent="0.3">
      <c r="A78" s="30"/>
      <c r="B78" s="28"/>
      <c r="C78" s="28"/>
      <c r="D78" s="28"/>
      <c r="E78" s="39" t="s">
        <v>75</v>
      </c>
      <c r="F78" s="32">
        <v>25000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</row>
    <row r="79" spans="1:24" ht="19.5" x14ac:dyDescent="0.3">
      <c r="A79" s="30">
        <v>3</v>
      </c>
      <c r="B79" s="38" t="s">
        <v>151</v>
      </c>
      <c r="C79" s="38" t="s">
        <v>152</v>
      </c>
      <c r="D79" s="38" t="s">
        <v>153</v>
      </c>
      <c r="E79" s="40" t="s">
        <v>38</v>
      </c>
      <c r="F79" s="36">
        <f>SUM(F80)</f>
        <v>1201020</v>
      </c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24" ht="19.5" x14ac:dyDescent="0.3">
      <c r="A80" s="30"/>
      <c r="B80" s="33">
        <v>100</v>
      </c>
      <c r="C80" s="33">
        <v>110</v>
      </c>
      <c r="D80" s="33">
        <v>113</v>
      </c>
      <c r="E80" s="40" t="s">
        <v>115</v>
      </c>
      <c r="F80" s="36">
        <f>SUM(F81)</f>
        <v>1201020</v>
      </c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</row>
    <row r="81" spans="1:24" ht="19.5" x14ac:dyDescent="0.3">
      <c r="A81" s="30"/>
      <c r="B81" s="28"/>
      <c r="C81" s="28"/>
      <c r="D81" s="28"/>
      <c r="E81" s="40" t="s">
        <v>42</v>
      </c>
      <c r="F81" s="36">
        <f>SUM(F82+F83+F84+F85+F86)</f>
        <v>1201020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</row>
    <row r="82" spans="1:24" ht="19.5" x14ac:dyDescent="0.3">
      <c r="A82" s="30"/>
      <c r="B82" s="28"/>
      <c r="C82" s="28"/>
      <c r="D82" s="28"/>
      <c r="E82" s="39" t="s">
        <v>43</v>
      </c>
      <c r="F82" s="32">
        <v>935580</v>
      </c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</row>
    <row r="83" spans="1:24" ht="19.5" x14ac:dyDescent="0.3">
      <c r="A83" s="30"/>
      <c r="B83" s="28"/>
      <c r="C83" s="28"/>
      <c r="D83" s="28"/>
      <c r="E83" s="39" t="s">
        <v>44</v>
      </c>
      <c r="F83" s="32">
        <v>0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</row>
    <row r="84" spans="1:24" ht="19.5" x14ac:dyDescent="0.3">
      <c r="A84" s="30"/>
      <c r="B84" s="28"/>
      <c r="C84" s="28"/>
      <c r="D84" s="28"/>
      <c r="E84" s="39" t="s">
        <v>45</v>
      </c>
      <c r="F84" s="32">
        <v>42000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</row>
    <row r="85" spans="1:24" ht="19.5" x14ac:dyDescent="0.3">
      <c r="A85" s="30"/>
      <c r="B85" s="28"/>
      <c r="C85" s="28"/>
      <c r="D85" s="28"/>
      <c r="E85" s="39" t="s">
        <v>123</v>
      </c>
      <c r="F85" s="32">
        <v>186960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</row>
    <row r="86" spans="1:24" ht="19.5" x14ac:dyDescent="0.3">
      <c r="A86" s="30"/>
      <c r="B86" s="28"/>
      <c r="C86" s="28"/>
      <c r="D86" s="28"/>
      <c r="E86" s="39" t="s">
        <v>46</v>
      </c>
      <c r="F86" s="32">
        <v>36480</v>
      </c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</row>
    <row r="87" spans="1:24" ht="19.5" x14ac:dyDescent="0.3">
      <c r="A87" s="30"/>
      <c r="B87" s="28"/>
      <c r="C87" s="28"/>
      <c r="D87" s="28"/>
      <c r="E87" s="40" t="s">
        <v>48</v>
      </c>
      <c r="F87" s="36">
        <f>SUM(F88)</f>
        <v>324700</v>
      </c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</row>
    <row r="88" spans="1:24" ht="19.5" x14ac:dyDescent="0.3">
      <c r="A88" s="30"/>
      <c r="B88" s="28"/>
      <c r="C88" s="28"/>
      <c r="D88" s="28"/>
      <c r="E88" s="40" t="s">
        <v>60</v>
      </c>
      <c r="F88" s="36">
        <f>SUM(F89+F97+F103)</f>
        <v>324700</v>
      </c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</row>
    <row r="89" spans="1:24" ht="19.5" x14ac:dyDescent="0.3">
      <c r="A89" s="30"/>
      <c r="B89" s="28"/>
      <c r="C89" s="28"/>
      <c r="D89" s="28"/>
      <c r="E89" s="40" t="s">
        <v>61</v>
      </c>
      <c r="F89" s="36">
        <f>SUM(F91+F92+F93+F94+F95+F96)</f>
        <v>159700</v>
      </c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</row>
    <row r="90" spans="1:24" ht="19.5" x14ac:dyDescent="0.3">
      <c r="A90" s="30"/>
      <c r="B90" s="28"/>
      <c r="C90" s="28"/>
      <c r="D90" s="28"/>
      <c r="E90" s="39" t="s">
        <v>49</v>
      </c>
      <c r="F90" s="32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</row>
    <row r="91" spans="1:24" ht="19.5" x14ac:dyDescent="0.3">
      <c r="A91" s="30"/>
      <c r="B91" s="28"/>
      <c r="C91" s="28"/>
      <c r="D91" s="28"/>
      <c r="E91" s="39" t="s">
        <v>36</v>
      </c>
      <c r="F91" s="32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</row>
    <row r="92" spans="1:24" ht="19.5" x14ac:dyDescent="0.3">
      <c r="A92" s="30"/>
      <c r="B92" s="28"/>
      <c r="C92" s="28"/>
      <c r="D92" s="28"/>
      <c r="E92" s="39" t="s">
        <v>55</v>
      </c>
      <c r="F92" s="32">
        <v>70000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</row>
    <row r="93" spans="1:24" ht="19.5" x14ac:dyDescent="0.3">
      <c r="A93" s="30"/>
      <c r="B93" s="28"/>
      <c r="C93" s="28"/>
      <c r="D93" s="28"/>
      <c r="E93" s="39" t="s">
        <v>56</v>
      </c>
      <c r="F93" s="32">
        <v>15000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</row>
    <row r="94" spans="1:24" ht="19.5" x14ac:dyDescent="0.3">
      <c r="A94" s="30"/>
      <c r="B94" s="28"/>
      <c r="C94" s="28"/>
      <c r="D94" s="28"/>
      <c r="E94" s="39" t="s">
        <v>57</v>
      </c>
      <c r="F94" s="32">
        <v>59700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</row>
    <row r="95" spans="1:24" ht="19.5" x14ac:dyDescent="0.3">
      <c r="A95" s="30"/>
      <c r="B95" s="28"/>
      <c r="C95" s="28"/>
      <c r="D95" s="28"/>
      <c r="E95" s="39" t="s">
        <v>58</v>
      </c>
      <c r="F95" s="32">
        <v>0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</row>
    <row r="96" spans="1:24" ht="19.5" x14ac:dyDescent="0.3">
      <c r="A96" s="30"/>
      <c r="B96" s="28"/>
      <c r="C96" s="28"/>
      <c r="D96" s="28"/>
      <c r="E96" s="39" t="s">
        <v>59</v>
      </c>
      <c r="F96" s="32">
        <v>15000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</row>
    <row r="97" spans="1:24" ht="19.5" x14ac:dyDescent="0.3">
      <c r="A97" s="30"/>
      <c r="B97" s="28"/>
      <c r="C97" s="28"/>
      <c r="D97" s="28"/>
      <c r="E97" s="40" t="s">
        <v>62</v>
      </c>
      <c r="F97" s="36">
        <f>SUM(F98+F99+F101+F102)</f>
        <v>100000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</row>
    <row r="98" spans="1:24" ht="19.5" x14ac:dyDescent="0.3">
      <c r="A98" s="30"/>
      <c r="B98" s="28"/>
      <c r="C98" s="28"/>
      <c r="D98" s="28"/>
      <c r="E98" s="39" t="s">
        <v>63</v>
      </c>
      <c r="F98" s="32">
        <v>40000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</row>
    <row r="99" spans="1:24" ht="19.5" x14ac:dyDescent="0.3">
      <c r="A99" s="30"/>
      <c r="B99" s="28"/>
      <c r="C99" s="28"/>
      <c r="D99" s="28"/>
      <c r="E99" s="39" t="s">
        <v>167</v>
      </c>
      <c r="F99" s="32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</row>
    <row r="100" spans="1:24" ht="19.5" x14ac:dyDescent="0.3">
      <c r="A100" s="30"/>
      <c r="B100" s="28"/>
      <c r="C100" s="28"/>
      <c r="D100" s="28"/>
      <c r="E100" s="39" t="s">
        <v>68</v>
      </c>
      <c r="F100" s="32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</row>
    <row r="101" spans="1:24" ht="19.5" x14ac:dyDescent="0.3">
      <c r="A101" s="30"/>
      <c r="B101" s="28"/>
      <c r="C101" s="28"/>
      <c r="D101" s="28"/>
      <c r="E101" s="39" t="s">
        <v>72</v>
      </c>
      <c r="F101" s="32">
        <v>40000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</row>
    <row r="102" spans="1:24" ht="19.5" x14ac:dyDescent="0.3">
      <c r="A102" s="30"/>
      <c r="B102" s="28"/>
      <c r="C102" s="28"/>
      <c r="D102" s="28"/>
      <c r="E102" s="39" t="s">
        <v>74</v>
      </c>
      <c r="F102" s="32">
        <v>20000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</row>
    <row r="103" spans="1:24" ht="19.5" x14ac:dyDescent="0.3">
      <c r="A103" s="30"/>
      <c r="B103" s="28"/>
      <c r="C103" s="28"/>
      <c r="D103" s="28"/>
      <c r="E103" s="40" t="s">
        <v>82</v>
      </c>
      <c r="F103" s="36">
        <f>SUM(F104+F105+F106)</f>
        <v>65000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</row>
    <row r="104" spans="1:24" ht="19.5" x14ac:dyDescent="0.3">
      <c r="A104" s="30"/>
      <c r="B104" s="28"/>
      <c r="C104" s="28"/>
      <c r="D104" s="28"/>
      <c r="E104" s="39" t="s">
        <v>83</v>
      </c>
      <c r="F104" s="32">
        <v>30000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</row>
    <row r="105" spans="1:24" ht="19.5" x14ac:dyDescent="0.3">
      <c r="A105" s="30"/>
      <c r="B105" s="28"/>
      <c r="C105" s="28"/>
      <c r="D105" s="28"/>
      <c r="E105" s="39" t="s">
        <v>90</v>
      </c>
      <c r="F105" s="32">
        <v>10000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</row>
    <row r="106" spans="1:24" ht="19.5" x14ac:dyDescent="0.3">
      <c r="A106" s="30"/>
      <c r="B106" s="28"/>
      <c r="C106" s="28"/>
      <c r="D106" s="28"/>
      <c r="E106" s="39" t="s">
        <v>92</v>
      </c>
      <c r="F106" s="32">
        <v>25000</v>
      </c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</row>
    <row r="107" spans="1:24" ht="19.5" x14ac:dyDescent="0.3">
      <c r="A107" s="30"/>
      <c r="B107" s="28"/>
      <c r="C107" s="28"/>
      <c r="D107" s="28"/>
      <c r="E107" s="40" t="s">
        <v>120</v>
      </c>
      <c r="F107" s="36">
        <f>SUM(F108)</f>
        <v>16000</v>
      </c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</row>
    <row r="108" spans="1:24" ht="19.5" x14ac:dyDescent="0.3">
      <c r="A108" s="30"/>
      <c r="B108" s="28"/>
      <c r="C108" s="28"/>
      <c r="D108" s="28"/>
      <c r="E108" s="40" t="s">
        <v>100</v>
      </c>
      <c r="F108" s="36">
        <f>SUM(F109)</f>
        <v>16000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</row>
    <row r="109" spans="1:24" ht="19.5" x14ac:dyDescent="0.3">
      <c r="A109" s="30"/>
      <c r="B109" s="28"/>
      <c r="C109" s="28"/>
      <c r="D109" s="28"/>
      <c r="E109" s="40" t="s">
        <v>102</v>
      </c>
      <c r="F109" s="36">
        <f>SUM(F110)</f>
        <v>16000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</row>
    <row r="110" spans="1:24" ht="19.5" x14ac:dyDescent="0.3">
      <c r="A110" s="30"/>
      <c r="B110" s="28"/>
      <c r="C110" s="28"/>
      <c r="D110" s="28"/>
      <c r="E110" s="39" t="s">
        <v>105</v>
      </c>
      <c r="F110" s="32">
        <v>16000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</row>
    <row r="111" spans="1:24" ht="19.5" x14ac:dyDescent="0.3">
      <c r="A111" s="30">
        <v>4</v>
      </c>
      <c r="B111" s="38" t="s">
        <v>151</v>
      </c>
      <c r="C111" s="38" t="s">
        <v>154</v>
      </c>
      <c r="D111" s="38" t="s">
        <v>156</v>
      </c>
      <c r="E111" s="40" t="s">
        <v>48</v>
      </c>
      <c r="F111" s="36">
        <f>SUM(F112)</f>
        <v>40000</v>
      </c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</row>
    <row r="112" spans="1:24" ht="19.5" x14ac:dyDescent="0.3">
      <c r="A112" s="30"/>
      <c r="B112" s="33">
        <v>100</v>
      </c>
      <c r="C112" s="33">
        <v>120</v>
      </c>
      <c r="D112" s="38" t="s">
        <v>157</v>
      </c>
      <c r="E112" s="40" t="s">
        <v>60</v>
      </c>
      <c r="F112" s="36">
        <f>SUM(F113+F118)</f>
        <v>40000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</row>
    <row r="113" spans="1:24" ht="19.5" x14ac:dyDescent="0.3">
      <c r="A113" s="30"/>
      <c r="B113" s="28"/>
      <c r="C113" s="28"/>
      <c r="D113" s="33">
        <v>123</v>
      </c>
      <c r="E113" s="40" t="s">
        <v>62</v>
      </c>
      <c r="F113" s="36">
        <f>SUM(F116+F117)</f>
        <v>30000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</row>
    <row r="114" spans="1:24" ht="19.5" x14ac:dyDescent="0.3">
      <c r="A114" s="30"/>
      <c r="B114" s="28"/>
      <c r="C114" s="28"/>
      <c r="D114" s="28"/>
      <c r="E114" s="39" t="s">
        <v>167</v>
      </c>
      <c r="F114" s="32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</row>
    <row r="115" spans="1:24" ht="19.5" x14ac:dyDescent="0.3">
      <c r="A115" s="30"/>
      <c r="B115" s="28"/>
      <c r="C115" s="28"/>
      <c r="D115" s="28"/>
      <c r="E115" s="39" t="s">
        <v>68</v>
      </c>
      <c r="F115" s="32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</row>
    <row r="116" spans="1:24" ht="19.5" x14ac:dyDescent="0.3">
      <c r="A116" s="30"/>
      <c r="B116" s="28"/>
      <c r="C116" s="28"/>
      <c r="D116" s="28"/>
      <c r="E116" s="39" t="s">
        <v>78</v>
      </c>
      <c r="F116" s="8">
        <v>10000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</row>
    <row r="117" spans="1:24" ht="19.5" x14ac:dyDescent="0.3">
      <c r="A117" s="30"/>
      <c r="B117" s="28"/>
      <c r="C117" s="28"/>
      <c r="D117" s="28"/>
      <c r="E117" s="39" t="s">
        <v>127</v>
      </c>
      <c r="F117" s="32">
        <v>20000</v>
      </c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</row>
    <row r="118" spans="1:24" ht="19.5" x14ac:dyDescent="0.3">
      <c r="A118" s="30"/>
      <c r="B118" s="28"/>
      <c r="C118" s="28"/>
      <c r="D118" s="28"/>
      <c r="E118" s="40" t="s">
        <v>82</v>
      </c>
      <c r="F118" s="36">
        <f>SUM(F119)</f>
        <v>10000</v>
      </c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</row>
    <row r="119" spans="1:24" ht="19.5" x14ac:dyDescent="0.3">
      <c r="A119" s="30"/>
      <c r="B119" s="28"/>
      <c r="C119" s="28"/>
      <c r="D119" s="28"/>
      <c r="E119" s="39" t="s">
        <v>128</v>
      </c>
      <c r="F119" s="32">
        <v>10000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</row>
    <row r="120" spans="1:24" ht="19.5" x14ac:dyDescent="0.3">
      <c r="A120" s="30">
        <v>5</v>
      </c>
      <c r="B120" s="38" t="s">
        <v>158</v>
      </c>
      <c r="C120" s="38" t="s">
        <v>160</v>
      </c>
      <c r="D120" s="38" t="s">
        <v>161</v>
      </c>
      <c r="E120" s="40" t="s">
        <v>48</v>
      </c>
      <c r="F120" s="36">
        <f>SUM(F121)</f>
        <v>862000</v>
      </c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</row>
    <row r="121" spans="1:24" ht="19.5" x14ac:dyDescent="0.3">
      <c r="A121" s="30"/>
      <c r="B121" s="38" t="s">
        <v>159</v>
      </c>
      <c r="C121" s="33">
        <v>210</v>
      </c>
      <c r="D121" s="38" t="s">
        <v>162</v>
      </c>
      <c r="E121" s="40" t="s">
        <v>60</v>
      </c>
      <c r="F121" s="36">
        <f>SUM(F122+F128)</f>
        <v>862000</v>
      </c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</row>
    <row r="122" spans="1:24" ht="19.5" x14ac:dyDescent="0.3">
      <c r="A122" s="30"/>
      <c r="B122" s="33">
        <v>200</v>
      </c>
      <c r="C122" s="28"/>
      <c r="D122" s="33">
        <v>212</v>
      </c>
      <c r="E122" s="40" t="s">
        <v>62</v>
      </c>
      <c r="F122" s="36">
        <f>SUM(F125+F126+F127)</f>
        <v>362000</v>
      </c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</row>
    <row r="123" spans="1:24" ht="19.5" x14ac:dyDescent="0.3">
      <c r="A123" s="30"/>
      <c r="B123" s="28"/>
      <c r="C123" s="28"/>
      <c r="D123" s="28"/>
      <c r="E123" s="39" t="s">
        <v>167</v>
      </c>
      <c r="F123" s="32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</row>
    <row r="124" spans="1:24" ht="19.5" x14ac:dyDescent="0.3">
      <c r="A124" s="30"/>
      <c r="B124" s="28"/>
      <c r="C124" s="28"/>
      <c r="D124" s="28"/>
      <c r="E124" s="39" t="s">
        <v>68</v>
      </c>
      <c r="F124" s="32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</row>
    <row r="125" spans="1:24" ht="19.5" x14ac:dyDescent="0.3">
      <c r="A125" s="30"/>
      <c r="B125" s="28"/>
      <c r="C125" s="28"/>
      <c r="D125" s="28"/>
      <c r="E125" s="39" t="s">
        <v>130</v>
      </c>
      <c r="F125" s="8">
        <v>9000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</row>
    <row r="126" spans="1:24" ht="19.5" x14ac:dyDescent="0.3">
      <c r="A126" s="30"/>
      <c r="B126" s="28"/>
      <c r="C126" s="28"/>
      <c r="D126" s="28"/>
      <c r="E126" s="39" t="s">
        <v>129</v>
      </c>
      <c r="F126" s="8">
        <v>323000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</row>
    <row r="127" spans="1:24" ht="19.5" x14ac:dyDescent="0.3">
      <c r="A127" s="30"/>
      <c r="B127" s="28"/>
      <c r="C127" s="28"/>
      <c r="D127" s="28"/>
      <c r="E127" s="39" t="s">
        <v>76</v>
      </c>
      <c r="F127" s="8">
        <v>30000</v>
      </c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</row>
    <row r="128" spans="1:24" ht="19.5" x14ac:dyDescent="0.3">
      <c r="A128" s="30"/>
      <c r="B128" s="28"/>
      <c r="C128" s="28"/>
      <c r="D128" s="28"/>
      <c r="E128" s="40" t="s">
        <v>82</v>
      </c>
      <c r="F128" s="36">
        <f>SUM(F129)</f>
        <v>500000</v>
      </c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</row>
    <row r="129" spans="1:24" ht="19.5" x14ac:dyDescent="0.3">
      <c r="A129" s="30"/>
      <c r="B129" s="28"/>
      <c r="C129" s="28"/>
      <c r="D129" s="28"/>
      <c r="E129" s="39" t="s">
        <v>118</v>
      </c>
      <c r="F129" s="32">
        <v>500000</v>
      </c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</row>
    <row r="130" spans="1:24" ht="19.5" x14ac:dyDescent="0.3">
      <c r="A130" s="30"/>
      <c r="B130" s="28"/>
      <c r="C130" s="28"/>
      <c r="D130" s="28"/>
      <c r="E130" s="40" t="s">
        <v>107</v>
      </c>
      <c r="F130" s="36">
        <f>SUM(F131)</f>
        <v>750000</v>
      </c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</row>
    <row r="131" spans="1:24" ht="19.5" x14ac:dyDescent="0.3">
      <c r="A131" s="30"/>
      <c r="B131" s="28"/>
      <c r="C131" s="28"/>
      <c r="D131" s="28"/>
      <c r="E131" s="40" t="s">
        <v>106</v>
      </c>
      <c r="F131" s="36">
        <f>SUM(F132)</f>
        <v>750000</v>
      </c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</row>
    <row r="132" spans="1:24" ht="19.5" x14ac:dyDescent="0.3">
      <c r="A132" s="30"/>
      <c r="B132" s="28"/>
      <c r="C132" s="28"/>
      <c r="D132" s="28"/>
      <c r="E132" s="40" t="s">
        <v>108</v>
      </c>
      <c r="F132" s="36">
        <f>SUM(F134)</f>
        <v>750000</v>
      </c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</row>
    <row r="133" spans="1:24" ht="19.5" x14ac:dyDescent="0.3">
      <c r="A133" s="30"/>
      <c r="B133" s="28"/>
      <c r="C133" s="28"/>
      <c r="D133" s="28"/>
      <c r="E133" s="39" t="s">
        <v>110</v>
      </c>
      <c r="F133" s="32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</row>
    <row r="134" spans="1:24" ht="19.5" x14ac:dyDescent="0.3">
      <c r="A134" s="30"/>
      <c r="B134" s="28"/>
      <c r="C134" s="28"/>
      <c r="D134" s="28"/>
      <c r="E134" s="39" t="s">
        <v>131</v>
      </c>
      <c r="F134" s="8">
        <v>750000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</row>
    <row r="135" spans="1:24" ht="19.5" x14ac:dyDescent="0.3">
      <c r="A135" s="30">
        <v>6</v>
      </c>
      <c r="B135" s="38" t="s">
        <v>158</v>
      </c>
      <c r="C135" s="38" t="s">
        <v>163</v>
      </c>
      <c r="D135" s="38" t="s">
        <v>164</v>
      </c>
      <c r="E135" s="40" t="s">
        <v>107</v>
      </c>
      <c r="F135" s="36">
        <f>SUM(F136)</f>
        <v>150000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</row>
    <row r="136" spans="1:24" ht="19.5" x14ac:dyDescent="0.3">
      <c r="A136" s="30"/>
      <c r="B136" s="38" t="s">
        <v>159</v>
      </c>
      <c r="C136" s="33">
        <v>220</v>
      </c>
      <c r="D136" s="38" t="s">
        <v>165</v>
      </c>
      <c r="E136" s="40" t="s">
        <v>106</v>
      </c>
      <c r="F136" s="36">
        <f>SUM(F137)</f>
        <v>150000</v>
      </c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</row>
    <row r="137" spans="1:24" ht="19.5" x14ac:dyDescent="0.3">
      <c r="A137" s="30"/>
      <c r="B137" s="33">
        <v>200</v>
      </c>
      <c r="C137" s="28"/>
      <c r="D137" s="33">
        <v>223</v>
      </c>
      <c r="E137" s="40" t="s">
        <v>108</v>
      </c>
      <c r="F137" s="36">
        <f>SUM(F139)</f>
        <v>150000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</row>
    <row r="138" spans="1:24" ht="19.5" x14ac:dyDescent="0.3">
      <c r="A138" s="30"/>
      <c r="B138" s="28"/>
      <c r="C138" s="28"/>
      <c r="D138" s="28"/>
      <c r="E138" s="39" t="s">
        <v>111</v>
      </c>
      <c r="F138" s="32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</row>
    <row r="139" spans="1:24" ht="19.5" x14ac:dyDescent="0.3">
      <c r="A139" s="30"/>
      <c r="B139" s="28"/>
      <c r="C139" s="28"/>
      <c r="D139" s="28"/>
      <c r="E139" s="39" t="s">
        <v>132</v>
      </c>
      <c r="F139" s="32">
        <v>150000</v>
      </c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</row>
    <row r="140" spans="1:24" ht="19.5" x14ac:dyDescent="0.3">
      <c r="A140" s="30">
        <v>7</v>
      </c>
      <c r="B140" s="38" t="s">
        <v>158</v>
      </c>
      <c r="C140" s="38" t="s">
        <v>166</v>
      </c>
      <c r="D140" s="38" t="s">
        <v>155</v>
      </c>
      <c r="E140" s="40" t="s">
        <v>38</v>
      </c>
      <c r="F140" s="36">
        <f>SUM(F141)</f>
        <v>759600</v>
      </c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</row>
    <row r="141" spans="1:24" ht="19.5" x14ac:dyDescent="0.3">
      <c r="A141" s="30"/>
      <c r="B141" s="38" t="s">
        <v>159</v>
      </c>
      <c r="C141" s="33">
        <v>240</v>
      </c>
      <c r="D141" s="38" t="s">
        <v>166</v>
      </c>
      <c r="E141" s="40" t="s">
        <v>115</v>
      </c>
      <c r="F141" s="36">
        <f>SUM(F142)</f>
        <v>759600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</row>
    <row r="142" spans="1:24" ht="19.5" x14ac:dyDescent="0.3">
      <c r="A142" s="30"/>
      <c r="B142" s="33">
        <v>200</v>
      </c>
      <c r="C142" s="28"/>
      <c r="D142" s="33">
        <v>241</v>
      </c>
      <c r="E142" s="40" t="s">
        <v>42</v>
      </c>
      <c r="F142" s="36">
        <f>SUM(F143+F144+F145+F146)</f>
        <v>759600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</row>
    <row r="143" spans="1:24" ht="19.5" x14ac:dyDescent="0.3">
      <c r="A143" s="30"/>
      <c r="B143" s="28"/>
      <c r="C143" s="28"/>
      <c r="D143" s="28"/>
      <c r="E143" s="39" t="s">
        <v>43</v>
      </c>
      <c r="F143" s="32">
        <v>483960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</row>
    <row r="144" spans="1:24" ht="19.5" x14ac:dyDescent="0.3">
      <c r="A144" s="30"/>
      <c r="B144" s="28"/>
      <c r="C144" s="28"/>
      <c r="D144" s="28"/>
      <c r="E144" s="39" t="s">
        <v>45</v>
      </c>
      <c r="F144" s="32">
        <v>42000</v>
      </c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</row>
    <row r="145" spans="1:24" ht="19.5" x14ac:dyDescent="0.3">
      <c r="A145" s="30"/>
      <c r="B145" s="28"/>
      <c r="C145" s="28"/>
      <c r="D145" s="28"/>
      <c r="E145" s="39" t="s">
        <v>123</v>
      </c>
      <c r="F145" s="32">
        <v>180240</v>
      </c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6" spans="1:24" ht="19.5" x14ac:dyDescent="0.3">
      <c r="A146" s="30"/>
      <c r="B146" s="28"/>
      <c r="C146" s="28"/>
      <c r="D146" s="28"/>
      <c r="E146" s="39" t="s">
        <v>46</v>
      </c>
      <c r="F146" s="32">
        <v>53400</v>
      </c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</row>
    <row r="147" spans="1:24" ht="19.5" x14ac:dyDescent="0.3">
      <c r="A147" s="30"/>
      <c r="B147" s="28"/>
      <c r="C147" s="28"/>
      <c r="D147" s="28"/>
      <c r="E147" s="40" t="s">
        <v>48</v>
      </c>
      <c r="F147" s="36">
        <f>SUM(F148)</f>
        <v>723800</v>
      </c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</row>
    <row r="148" spans="1:24" ht="19.5" x14ac:dyDescent="0.3">
      <c r="A148" s="30"/>
      <c r="B148" s="28"/>
      <c r="C148" s="28"/>
      <c r="D148" s="28"/>
      <c r="E148" s="40" t="s">
        <v>60</v>
      </c>
      <c r="F148" s="36">
        <f>SUM(F149+F157+F162)</f>
        <v>723800</v>
      </c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</row>
    <row r="149" spans="1:24" ht="19.5" x14ac:dyDescent="0.3">
      <c r="A149" s="30"/>
      <c r="B149" s="28"/>
      <c r="C149" s="28"/>
      <c r="D149" s="28"/>
      <c r="E149" s="40" t="s">
        <v>61</v>
      </c>
      <c r="F149" s="36">
        <f>SUM(F151+F152+F153+F154+F155+F156)</f>
        <v>113800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</row>
    <row r="150" spans="1:24" ht="19.5" x14ac:dyDescent="0.3">
      <c r="A150" s="30"/>
      <c r="B150" s="28"/>
      <c r="C150" s="28"/>
      <c r="D150" s="28"/>
      <c r="E150" s="39" t="s">
        <v>49</v>
      </c>
      <c r="F150" s="32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</row>
    <row r="151" spans="1:24" ht="19.5" x14ac:dyDescent="0.3">
      <c r="A151" s="30"/>
      <c r="B151" s="28"/>
      <c r="C151" s="28"/>
      <c r="D151" s="28"/>
      <c r="E151" s="39" t="s">
        <v>36</v>
      </c>
      <c r="F151" s="32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</row>
    <row r="152" spans="1:24" ht="19.5" x14ac:dyDescent="0.3">
      <c r="A152" s="30"/>
      <c r="B152" s="28"/>
      <c r="C152" s="28"/>
      <c r="D152" s="28"/>
      <c r="E152" s="39" t="s">
        <v>55</v>
      </c>
      <c r="F152" s="32">
        <v>50000</v>
      </c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</row>
    <row r="153" spans="1:24" ht="19.5" x14ac:dyDescent="0.3">
      <c r="A153" s="30"/>
      <c r="B153" s="28"/>
      <c r="C153" s="28"/>
      <c r="D153" s="28"/>
      <c r="E153" s="39" t="s">
        <v>56</v>
      </c>
      <c r="F153" s="32">
        <v>10000</v>
      </c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</row>
    <row r="154" spans="1:24" ht="19.5" x14ac:dyDescent="0.3">
      <c r="A154" s="30"/>
      <c r="B154" s="28"/>
      <c r="C154" s="28"/>
      <c r="D154" s="28"/>
      <c r="E154" s="39" t="s">
        <v>57</v>
      </c>
      <c r="F154" s="32">
        <v>28800</v>
      </c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</row>
    <row r="155" spans="1:24" ht="19.5" x14ac:dyDescent="0.3">
      <c r="A155" s="30"/>
      <c r="B155" s="28"/>
      <c r="C155" s="28"/>
      <c r="D155" s="28"/>
      <c r="E155" s="39" t="s">
        <v>58</v>
      </c>
      <c r="F155" s="32">
        <v>15000</v>
      </c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</row>
    <row r="156" spans="1:24" ht="19.5" x14ac:dyDescent="0.3">
      <c r="A156" s="30"/>
      <c r="B156" s="28"/>
      <c r="C156" s="28"/>
      <c r="D156" s="28"/>
      <c r="E156" s="39" t="s">
        <v>59</v>
      </c>
      <c r="F156" s="32">
        <v>10000</v>
      </c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</row>
    <row r="157" spans="1:24" ht="19.5" x14ac:dyDescent="0.3">
      <c r="A157" s="30"/>
      <c r="B157" s="28"/>
      <c r="C157" s="28"/>
      <c r="D157" s="28"/>
      <c r="E157" s="40" t="s">
        <v>62</v>
      </c>
      <c r="F157" s="36">
        <f>SUM(F158+F160+F161)</f>
        <v>260000</v>
      </c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</row>
    <row r="158" spans="1:24" ht="19.5" x14ac:dyDescent="0.3">
      <c r="A158" s="30"/>
      <c r="B158" s="28"/>
      <c r="C158" s="28"/>
      <c r="D158" s="28"/>
      <c r="E158" s="39" t="s">
        <v>63</v>
      </c>
      <c r="F158" s="32">
        <v>200000</v>
      </c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</row>
    <row r="159" spans="1:24" ht="19.5" x14ac:dyDescent="0.3">
      <c r="A159" s="30"/>
      <c r="B159" s="28"/>
      <c r="C159" s="28"/>
      <c r="D159" s="28"/>
      <c r="E159" s="39" t="s">
        <v>167</v>
      </c>
      <c r="F159" s="32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</row>
    <row r="160" spans="1:24" ht="19.5" x14ac:dyDescent="0.3">
      <c r="A160" s="30"/>
      <c r="B160" s="28"/>
      <c r="C160" s="28"/>
      <c r="D160" s="28"/>
      <c r="E160" s="39" t="s">
        <v>72</v>
      </c>
      <c r="F160" s="32">
        <v>30000</v>
      </c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</row>
    <row r="161" spans="1:24" ht="19.5" x14ac:dyDescent="0.3">
      <c r="A161" s="30"/>
      <c r="B161" s="28"/>
      <c r="C161" s="28"/>
      <c r="D161" s="28"/>
      <c r="E161" s="39" t="s">
        <v>74</v>
      </c>
      <c r="F161" s="32">
        <v>30000</v>
      </c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</row>
    <row r="162" spans="1:24" ht="19.5" x14ac:dyDescent="0.3">
      <c r="A162" s="30"/>
      <c r="B162" s="28"/>
      <c r="C162" s="28"/>
      <c r="D162" s="28"/>
      <c r="E162" s="40" t="s">
        <v>82</v>
      </c>
      <c r="F162" s="36">
        <f>SUM(F163+F164+F165+F166+F167+F168+F169+F170)</f>
        <v>350000</v>
      </c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</row>
    <row r="163" spans="1:24" ht="19.5" x14ac:dyDescent="0.3">
      <c r="A163" s="30"/>
      <c r="B163" s="28"/>
      <c r="C163" s="28"/>
      <c r="D163" s="28"/>
      <c r="E163" s="39" t="s">
        <v>83</v>
      </c>
      <c r="F163" s="32">
        <v>20000</v>
      </c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</row>
    <row r="164" spans="1:24" ht="19.5" x14ac:dyDescent="0.3">
      <c r="A164" s="30"/>
      <c r="B164" s="28"/>
      <c r="C164" s="28"/>
      <c r="D164" s="28"/>
      <c r="E164" s="39" t="s">
        <v>84</v>
      </c>
      <c r="F164" s="32">
        <v>50000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</row>
    <row r="165" spans="1:24" ht="19.5" x14ac:dyDescent="0.3">
      <c r="A165" s="30"/>
      <c r="B165" s="28"/>
      <c r="C165" s="28"/>
      <c r="D165" s="28"/>
      <c r="E165" s="39" t="s">
        <v>86</v>
      </c>
      <c r="F165" s="32">
        <v>200000</v>
      </c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</row>
    <row r="166" spans="1:24" ht="19.5" x14ac:dyDescent="0.3">
      <c r="A166" s="30"/>
      <c r="B166" s="28"/>
      <c r="C166" s="28"/>
      <c r="D166" s="28"/>
      <c r="E166" s="39" t="s">
        <v>87</v>
      </c>
      <c r="F166" s="32">
        <v>5000</v>
      </c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</row>
    <row r="167" spans="1:24" ht="19.5" x14ac:dyDescent="0.3">
      <c r="A167" s="30"/>
      <c r="B167" s="28"/>
      <c r="C167" s="28"/>
      <c r="D167" s="28"/>
      <c r="E167" s="39" t="s">
        <v>88</v>
      </c>
      <c r="F167" s="32">
        <v>20000</v>
      </c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</row>
    <row r="168" spans="1:24" ht="19.5" x14ac:dyDescent="0.3">
      <c r="A168" s="30"/>
      <c r="B168" s="28"/>
      <c r="C168" s="28"/>
      <c r="D168" s="28"/>
      <c r="E168" s="39" t="s">
        <v>90</v>
      </c>
      <c r="F168" s="32">
        <v>10000</v>
      </c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</row>
    <row r="169" spans="1:24" ht="19.5" x14ac:dyDescent="0.3">
      <c r="A169" s="30"/>
      <c r="B169" s="28"/>
      <c r="C169" s="28"/>
      <c r="D169" s="28"/>
      <c r="E169" s="39" t="s">
        <v>92</v>
      </c>
      <c r="F169" s="32">
        <v>25000</v>
      </c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</row>
    <row r="170" spans="1:24" ht="19.5" x14ac:dyDescent="0.3">
      <c r="A170" s="30"/>
      <c r="B170" s="28"/>
      <c r="C170" s="28"/>
      <c r="D170" s="28"/>
      <c r="E170" s="39" t="s">
        <v>93</v>
      </c>
      <c r="F170" s="32">
        <v>20000</v>
      </c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</row>
    <row r="171" spans="1:24" ht="19.5" x14ac:dyDescent="0.3">
      <c r="A171" s="30">
        <v>8</v>
      </c>
      <c r="B171" s="38" t="s">
        <v>158</v>
      </c>
      <c r="C171" s="38" t="s">
        <v>166</v>
      </c>
      <c r="D171" s="38" t="s">
        <v>168</v>
      </c>
      <c r="E171" s="40" t="s">
        <v>120</v>
      </c>
      <c r="F171" s="36">
        <f>SUM(F172)</f>
        <v>300000</v>
      </c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</row>
    <row r="172" spans="1:24" ht="19.5" x14ac:dyDescent="0.3">
      <c r="A172" s="30"/>
      <c r="B172" s="38" t="s">
        <v>159</v>
      </c>
      <c r="C172" s="33">
        <v>240</v>
      </c>
      <c r="D172" s="33">
        <v>242</v>
      </c>
      <c r="E172" s="40" t="s">
        <v>100</v>
      </c>
      <c r="F172" s="36">
        <f>SUM(F173)</f>
        <v>300000</v>
      </c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</row>
    <row r="173" spans="1:24" ht="19.5" x14ac:dyDescent="0.3">
      <c r="A173" s="30"/>
      <c r="B173" s="33">
        <v>200</v>
      </c>
      <c r="C173" s="28"/>
      <c r="D173" s="28"/>
      <c r="E173" s="40" t="s">
        <v>102</v>
      </c>
      <c r="F173" s="36">
        <f>SUM(F175+F176+F177+F182)</f>
        <v>300000</v>
      </c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</row>
    <row r="174" spans="1:24" ht="19.5" x14ac:dyDescent="0.3">
      <c r="A174" s="30"/>
      <c r="B174" s="28"/>
      <c r="C174" s="28"/>
      <c r="D174" s="28"/>
      <c r="E174" s="39" t="s">
        <v>103</v>
      </c>
      <c r="F174" s="32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</row>
    <row r="175" spans="1:24" ht="19.5" x14ac:dyDescent="0.3">
      <c r="A175" s="30"/>
      <c r="B175" s="28"/>
      <c r="C175" s="28"/>
      <c r="D175" s="28"/>
      <c r="E175" s="39" t="s">
        <v>104</v>
      </c>
      <c r="F175" s="32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</row>
    <row r="176" spans="1:24" ht="19.5" x14ac:dyDescent="0.3">
      <c r="A176" s="30"/>
      <c r="B176" s="28"/>
      <c r="C176" s="28"/>
      <c r="D176" s="28"/>
      <c r="E176" s="39" t="s">
        <v>104</v>
      </c>
      <c r="F176" s="32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</row>
    <row r="177" spans="1:24" ht="19.5" x14ac:dyDescent="0.3">
      <c r="A177" s="30"/>
      <c r="B177" s="28"/>
      <c r="C177" s="28"/>
      <c r="D177" s="28"/>
      <c r="E177" s="39" t="s">
        <v>104</v>
      </c>
      <c r="F177" s="32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</row>
    <row r="178" spans="1:24" ht="19.5" x14ac:dyDescent="0.3">
      <c r="A178" s="30"/>
      <c r="B178" s="28"/>
      <c r="C178" s="28"/>
      <c r="D178" s="28"/>
      <c r="E178" s="39" t="s">
        <v>104</v>
      </c>
      <c r="F178" s="32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</row>
    <row r="179" spans="1:24" ht="19.5" x14ac:dyDescent="0.3">
      <c r="A179" s="30"/>
      <c r="B179" s="28"/>
      <c r="C179" s="28"/>
      <c r="D179" s="28"/>
      <c r="E179" s="39" t="s">
        <v>104</v>
      </c>
      <c r="F179" s="32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</row>
    <row r="180" spans="1:24" ht="19.5" x14ac:dyDescent="0.3">
      <c r="A180" s="30"/>
      <c r="B180" s="28"/>
      <c r="C180" s="28"/>
      <c r="D180" s="28"/>
      <c r="E180" s="39" t="s">
        <v>104</v>
      </c>
      <c r="F180" s="32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</row>
    <row r="181" spans="1:24" ht="19.5" x14ac:dyDescent="0.3">
      <c r="A181" s="30"/>
      <c r="B181" s="28"/>
      <c r="C181" s="28"/>
      <c r="D181" s="28"/>
      <c r="E181" s="39" t="s">
        <v>104</v>
      </c>
      <c r="F181" s="32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</row>
    <row r="182" spans="1:24" ht="19.5" x14ac:dyDescent="0.3">
      <c r="A182" s="30"/>
      <c r="B182" s="28"/>
      <c r="C182" s="28"/>
      <c r="D182" s="28"/>
      <c r="E182" s="39" t="s">
        <v>105</v>
      </c>
      <c r="F182" s="32">
        <v>300000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</row>
    <row r="183" spans="1:24" ht="19.5" x14ac:dyDescent="0.3">
      <c r="A183" s="30">
        <v>9</v>
      </c>
      <c r="B183" s="38" t="s">
        <v>158</v>
      </c>
      <c r="C183" s="38" t="s">
        <v>169</v>
      </c>
      <c r="D183" s="38" t="s">
        <v>170</v>
      </c>
      <c r="E183" s="40" t="s">
        <v>48</v>
      </c>
      <c r="F183" s="36">
        <f>SUM(F184)</f>
        <v>20000</v>
      </c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</row>
    <row r="184" spans="1:24" ht="19.5" x14ac:dyDescent="0.3">
      <c r="A184" s="30"/>
      <c r="B184" s="38" t="s">
        <v>159</v>
      </c>
      <c r="C184" s="33">
        <v>250</v>
      </c>
      <c r="D184" s="38" t="s">
        <v>171</v>
      </c>
      <c r="E184" s="40" t="s">
        <v>60</v>
      </c>
      <c r="F184" s="36">
        <f>SUM(F185)</f>
        <v>20000</v>
      </c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</row>
    <row r="185" spans="1:24" ht="19.5" x14ac:dyDescent="0.3">
      <c r="A185" s="30"/>
      <c r="B185" s="33">
        <v>200</v>
      </c>
      <c r="C185" s="28"/>
      <c r="D185" s="33">
        <v>252</v>
      </c>
      <c r="E185" s="40" t="s">
        <v>62</v>
      </c>
      <c r="F185" s="36">
        <f>SUM(F188+F189)</f>
        <v>20000</v>
      </c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</row>
    <row r="186" spans="1:24" ht="19.5" x14ac:dyDescent="0.3">
      <c r="A186" s="30"/>
      <c r="B186" s="28"/>
      <c r="C186" s="28"/>
      <c r="D186" s="28"/>
      <c r="E186" s="39" t="s">
        <v>167</v>
      </c>
      <c r="F186" s="32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</row>
    <row r="187" spans="1:24" ht="19.5" x14ac:dyDescent="0.3">
      <c r="A187" s="30"/>
      <c r="B187" s="28"/>
      <c r="C187" s="28"/>
      <c r="D187" s="28"/>
      <c r="E187" s="39" t="s">
        <v>68</v>
      </c>
      <c r="F187" s="32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</row>
    <row r="188" spans="1:24" ht="19.5" x14ac:dyDescent="0.3">
      <c r="A188" s="30"/>
      <c r="B188" s="28"/>
      <c r="C188" s="28"/>
      <c r="D188" s="28"/>
      <c r="E188" s="39" t="s">
        <v>133</v>
      </c>
      <c r="F188" s="32">
        <v>10000</v>
      </c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</row>
    <row r="189" spans="1:24" ht="19.5" x14ac:dyDescent="0.3">
      <c r="A189" s="30"/>
      <c r="B189" s="28"/>
      <c r="C189" s="28"/>
      <c r="D189" s="28"/>
      <c r="E189" s="39" t="s">
        <v>77</v>
      </c>
      <c r="F189" s="8">
        <v>10000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</row>
    <row r="190" spans="1:24" ht="19.5" x14ac:dyDescent="0.3">
      <c r="A190" s="30"/>
      <c r="B190" s="28"/>
      <c r="C190" s="28"/>
      <c r="D190" s="28"/>
      <c r="E190" s="40" t="s">
        <v>107</v>
      </c>
      <c r="F190" s="36">
        <f>SUM(F191)</f>
        <v>50000</v>
      </c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</row>
    <row r="191" spans="1:24" ht="19.5" x14ac:dyDescent="0.3">
      <c r="A191" s="30"/>
      <c r="B191" s="28"/>
      <c r="C191" s="28"/>
      <c r="D191" s="28"/>
      <c r="E191" s="40" t="s">
        <v>106</v>
      </c>
      <c r="F191" s="36">
        <f>SUM(F192)</f>
        <v>50000</v>
      </c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</row>
    <row r="192" spans="1:24" ht="19.5" x14ac:dyDescent="0.3">
      <c r="A192" s="30"/>
      <c r="B192" s="28"/>
      <c r="C192" s="28"/>
      <c r="D192" s="28"/>
      <c r="E192" s="40" t="s">
        <v>108</v>
      </c>
      <c r="F192" s="36">
        <f>SUM(F194)</f>
        <v>50000</v>
      </c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</row>
    <row r="193" spans="1:24" ht="19.5" x14ac:dyDescent="0.3">
      <c r="A193" s="30"/>
      <c r="B193" s="28"/>
      <c r="C193" s="28"/>
      <c r="D193" s="28"/>
      <c r="E193" s="39" t="s">
        <v>110</v>
      </c>
      <c r="F193" s="32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</row>
    <row r="194" spans="1:24" ht="19.5" x14ac:dyDescent="0.3">
      <c r="A194" s="30"/>
      <c r="B194" s="28"/>
      <c r="C194" s="28"/>
      <c r="D194" s="28"/>
      <c r="E194" s="39" t="s">
        <v>180</v>
      </c>
      <c r="F194" s="8">
        <v>50000</v>
      </c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</row>
    <row r="195" spans="1:24" ht="19.5" x14ac:dyDescent="0.3">
      <c r="A195" s="30">
        <v>10</v>
      </c>
      <c r="B195" s="38" t="s">
        <v>158</v>
      </c>
      <c r="C195" s="38" t="s">
        <v>172</v>
      </c>
      <c r="D195" s="38" t="s">
        <v>174</v>
      </c>
      <c r="E195" s="40" t="s">
        <v>48</v>
      </c>
      <c r="F195" s="36">
        <f>SUM(F196)</f>
        <v>80000</v>
      </c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</row>
    <row r="196" spans="1:24" ht="19.5" x14ac:dyDescent="0.3">
      <c r="A196" s="30"/>
      <c r="B196" s="38" t="s">
        <v>159</v>
      </c>
      <c r="C196" s="38" t="s">
        <v>173</v>
      </c>
      <c r="D196" s="33">
        <v>262</v>
      </c>
      <c r="E196" s="40" t="s">
        <v>60</v>
      </c>
      <c r="F196" s="36">
        <f>SUM(F197)</f>
        <v>80000</v>
      </c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</row>
    <row r="197" spans="1:24" ht="19.5" x14ac:dyDescent="0.3">
      <c r="A197" s="30"/>
      <c r="B197" s="33">
        <v>200</v>
      </c>
      <c r="C197" s="33">
        <v>260</v>
      </c>
      <c r="D197" s="28"/>
      <c r="E197" s="40" t="s">
        <v>62</v>
      </c>
      <c r="F197" s="36">
        <f>SUM(F200+F201)</f>
        <v>80000</v>
      </c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</row>
    <row r="198" spans="1:24" ht="19.5" x14ac:dyDescent="0.3">
      <c r="A198" s="30"/>
      <c r="B198" s="28"/>
      <c r="C198" s="28"/>
      <c r="D198" s="28"/>
      <c r="E198" s="39" t="s">
        <v>167</v>
      </c>
      <c r="F198" s="32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</row>
    <row r="199" spans="1:24" ht="19.5" x14ac:dyDescent="0.3">
      <c r="A199" s="30"/>
      <c r="B199" s="28"/>
      <c r="C199" s="28"/>
      <c r="D199" s="28"/>
      <c r="E199" s="39" t="s">
        <v>68</v>
      </c>
      <c r="F199" s="32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</row>
    <row r="200" spans="1:24" ht="19.5" x14ac:dyDescent="0.3">
      <c r="A200" s="30"/>
      <c r="B200" s="28"/>
      <c r="C200" s="28"/>
      <c r="D200" s="28"/>
      <c r="E200" s="39" t="s">
        <v>70</v>
      </c>
      <c r="F200" s="8">
        <v>50000</v>
      </c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</row>
    <row r="201" spans="1:24" ht="19.5" x14ac:dyDescent="0.3">
      <c r="A201" s="30"/>
      <c r="B201" s="28"/>
      <c r="C201" s="28"/>
      <c r="D201" s="28"/>
      <c r="E201" s="39" t="s">
        <v>80</v>
      </c>
      <c r="F201" s="8">
        <v>30000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</row>
    <row r="202" spans="1:24" ht="19.5" x14ac:dyDescent="0.3">
      <c r="A202" s="30">
        <v>11</v>
      </c>
      <c r="B202" s="38" t="s">
        <v>158</v>
      </c>
      <c r="C202" s="38" t="s">
        <v>172</v>
      </c>
      <c r="D202" s="38" t="s">
        <v>175</v>
      </c>
      <c r="E202" s="40" t="s">
        <v>48</v>
      </c>
      <c r="F202" s="36">
        <f>SUM(F203)</f>
        <v>220000</v>
      </c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</row>
    <row r="203" spans="1:24" ht="19.5" x14ac:dyDescent="0.3">
      <c r="A203" s="30"/>
      <c r="B203" s="38" t="s">
        <v>159</v>
      </c>
      <c r="C203" s="38" t="s">
        <v>173</v>
      </c>
      <c r="D203" s="38" t="s">
        <v>176</v>
      </c>
      <c r="E203" s="40" t="s">
        <v>60</v>
      </c>
      <c r="F203" s="36">
        <f>SUM(F204)</f>
        <v>220000</v>
      </c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</row>
    <row r="204" spans="1:24" ht="19.5" x14ac:dyDescent="0.3">
      <c r="A204" s="30"/>
      <c r="B204" s="33">
        <v>200</v>
      </c>
      <c r="C204" s="33">
        <v>260</v>
      </c>
      <c r="D204" s="33">
        <v>263</v>
      </c>
      <c r="E204" s="40" t="s">
        <v>62</v>
      </c>
      <c r="F204" s="36">
        <f>SUM(F206+F209)</f>
        <v>220000</v>
      </c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</row>
    <row r="205" spans="1:24" ht="19.5" x14ac:dyDescent="0.3">
      <c r="A205" s="30"/>
      <c r="B205" s="33"/>
      <c r="C205" s="33"/>
      <c r="D205" s="33"/>
      <c r="E205" s="39" t="s">
        <v>64</v>
      </c>
      <c r="F205" s="32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</row>
    <row r="206" spans="1:24" ht="19.5" x14ac:dyDescent="0.3">
      <c r="A206" s="30"/>
      <c r="B206" s="33"/>
      <c r="C206" s="33"/>
      <c r="D206" s="33"/>
      <c r="E206" s="39" t="s">
        <v>67</v>
      </c>
      <c r="F206" s="32">
        <v>120000</v>
      </c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</row>
    <row r="207" spans="1:24" ht="19.5" x14ac:dyDescent="0.3">
      <c r="A207" s="30"/>
      <c r="B207" s="28"/>
      <c r="C207" s="28"/>
      <c r="D207" s="28"/>
      <c r="E207" s="39" t="s">
        <v>167</v>
      </c>
      <c r="F207" s="32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</row>
    <row r="208" spans="1:24" ht="19.5" x14ac:dyDescent="0.3">
      <c r="A208" s="30"/>
      <c r="B208" s="28"/>
      <c r="C208" s="28"/>
      <c r="D208" s="28"/>
      <c r="E208" s="39" t="s">
        <v>68</v>
      </c>
      <c r="F208" s="32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</row>
    <row r="209" spans="1:24" ht="19.5" x14ac:dyDescent="0.3">
      <c r="A209" s="30"/>
      <c r="B209" s="28"/>
      <c r="C209" s="28"/>
      <c r="D209" s="28"/>
      <c r="E209" s="39" t="s">
        <v>79</v>
      </c>
      <c r="F209" s="8">
        <v>100000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</row>
    <row r="210" spans="1:24" ht="19.5" x14ac:dyDescent="0.3">
      <c r="A210" s="30"/>
      <c r="B210" s="28"/>
      <c r="C210" s="28"/>
      <c r="D210" s="28"/>
      <c r="E210" s="40" t="s">
        <v>107</v>
      </c>
      <c r="F210" s="36">
        <f>SUM(F211)</f>
        <v>28000</v>
      </c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</row>
    <row r="211" spans="1:24" ht="19.5" x14ac:dyDescent="0.3">
      <c r="A211" s="30"/>
      <c r="B211" s="28"/>
      <c r="C211" s="28"/>
      <c r="D211" s="28"/>
      <c r="E211" s="40" t="s">
        <v>106</v>
      </c>
      <c r="F211" s="36">
        <f>SUM(F212)</f>
        <v>28000</v>
      </c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</row>
    <row r="212" spans="1:24" ht="19.5" x14ac:dyDescent="0.3">
      <c r="A212" s="30"/>
      <c r="B212" s="28"/>
      <c r="C212" s="28"/>
      <c r="D212" s="28"/>
      <c r="E212" s="40" t="s">
        <v>108</v>
      </c>
      <c r="F212" s="36">
        <f>SUM(F214+F215+F216+F217+F218)</f>
        <v>28000</v>
      </c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</row>
    <row r="213" spans="1:24" ht="19.5" x14ac:dyDescent="0.3">
      <c r="A213" s="30"/>
      <c r="B213" s="28"/>
      <c r="C213" s="28"/>
      <c r="D213" s="28"/>
      <c r="E213" s="39" t="s">
        <v>110</v>
      </c>
      <c r="F213" s="32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</row>
    <row r="214" spans="1:24" ht="19.5" x14ac:dyDescent="0.3">
      <c r="A214" s="30"/>
      <c r="B214" s="28"/>
      <c r="C214" s="28"/>
      <c r="D214" s="28"/>
      <c r="E214" s="39" t="s">
        <v>134</v>
      </c>
      <c r="F214" s="8">
        <v>5000</v>
      </c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</row>
    <row r="215" spans="1:24" ht="19.5" x14ac:dyDescent="0.3">
      <c r="A215" s="30"/>
      <c r="B215" s="28"/>
      <c r="C215" s="28"/>
      <c r="D215" s="28"/>
      <c r="E215" s="39" t="s">
        <v>135</v>
      </c>
      <c r="F215" s="8">
        <v>5000</v>
      </c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</row>
    <row r="216" spans="1:24" ht="19.5" x14ac:dyDescent="0.3">
      <c r="A216" s="30"/>
      <c r="B216" s="28"/>
      <c r="C216" s="28"/>
      <c r="D216" s="28"/>
      <c r="E216" s="39" t="s">
        <v>136</v>
      </c>
      <c r="F216" s="8">
        <v>3000</v>
      </c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</row>
    <row r="217" spans="1:24" ht="19.5" x14ac:dyDescent="0.3">
      <c r="A217" s="30"/>
      <c r="B217" s="28"/>
      <c r="C217" s="28"/>
      <c r="D217" s="28"/>
      <c r="E217" s="39" t="s">
        <v>137</v>
      </c>
      <c r="F217" s="8">
        <v>10000</v>
      </c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  <row r="218" spans="1:24" ht="19.5" x14ac:dyDescent="0.3">
      <c r="A218" s="30"/>
      <c r="B218" s="28"/>
      <c r="C218" s="28"/>
      <c r="D218" s="28"/>
      <c r="E218" s="39" t="s">
        <v>138</v>
      </c>
      <c r="F218" s="8">
        <v>5000</v>
      </c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</row>
    <row r="219" spans="1:24" ht="19.5" x14ac:dyDescent="0.3">
      <c r="A219" s="30"/>
      <c r="B219" s="28"/>
      <c r="C219" s="28"/>
      <c r="D219" s="28"/>
      <c r="E219" s="39"/>
      <c r="F219" s="8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</row>
    <row r="220" spans="1:24" ht="19.5" x14ac:dyDescent="0.3">
      <c r="A220" s="30">
        <v>12</v>
      </c>
      <c r="B220" s="38" t="s">
        <v>177</v>
      </c>
      <c r="C220" s="38" t="s">
        <v>178</v>
      </c>
      <c r="D220" s="38" t="s">
        <v>179</v>
      </c>
      <c r="E220" s="40" t="s">
        <v>48</v>
      </c>
      <c r="F220" s="36">
        <f>SUM(F221)</f>
        <v>180000</v>
      </c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</row>
    <row r="221" spans="1:24" ht="19.5" x14ac:dyDescent="0.3">
      <c r="A221" s="30"/>
      <c r="B221" s="33">
        <v>300</v>
      </c>
      <c r="C221" s="33">
        <v>330</v>
      </c>
      <c r="D221" s="33">
        <v>332</v>
      </c>
      <c r="E221" s="40" t="s">
        <v>94</v>
      </c>
      <c r="F221" s="36">
        <f>SUM(F222)</f>
        <v>180000</v>
      </c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</row>
    <row r="222" spans="1:24" ht="19.5" x14ac:dyDescent="0.3">
      <c r="A222" s="30"/>
      <c r="B222" s="28"/>
      <c r="C222" s="28"/>
      <c r="D222" s="28"/>
      <c r="E222" s="40" t="s">
        <v>95</v>
      </c>
      <c r="F222" s="36">
        <f>SUM(F223)</f>
        <v>180000</v>
      </c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</row>
    <row r="223" spans="1:24" ht="19.5" x14ac:dyDescent="0.3">
      <c r="A223" s="30"/>
      <c r="B223" s="28"/>
      <c r="C223" s="28"/>
      <c r="D223" s="28"/>
      <c r="E223" s="39" t="s">
        <v>96</v>
      </c>
      <c r="F223" s="32">
        <v>180000</v>
      </c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</row>
    <row r="224" spans="1:24" ht="19.5" x14ac:dyDescent="0.3">
      <c r="A224" s="42"/>
      <c r="B224" s="43"/>
      <c r="C224" s="43"/>
      <c r="D224" s="43"/>
      <c r="E224" s="43"/>
      <c r="F224" s="4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</row>
    <row r="225" spans="1:24" ht="19.5" x14ac:dyDescent="0.3">
      <c r="A225" s="170" t="s">
        <v>181</v>
      </c>
      <c r="B225" s="171"/>
      <c r="C225" s="171"/>
      <c r="D225" s="171"/>
      <c r="E225" s="172"/>
      <c r="F225" s="45">
        <f>SUM(F5+F15+F29+F66+F69+F74+F79+F87+F107+F111+F120+F130+F135+F140+F147+F171+F183+F190+F195+F202+F210+F220)</f>
        <v>13959960</v>
      </c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</row>
    <row r="226" spans="1:24" ht="19.5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</row>
    <row r="227" spans="1:24" ht="19.5" x14ac:dyDescent="0.3">
      <c r="A227" s="54"/>
      <c r="B227" s="174" t="s">
        <v>143</v>
      </c>
      <c r="C227" s="174"/>
      <c r="D227" s="174"/>
      <c r="E227" s="174"/>
      <c r="F227" s="5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</row>
    <row r="228" spans="1:24" ht="19.5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</row>
    <row r="229" spans="1:24" ht="19.5" x14ac:dyDescent="0.3">
      <c r="A229" s="24"/>
      <c r="B229" s="26" t="s">
        <v>182</v>
      </c>
      <c r="C229" s="26" t="s">
        <v>146</v>
      </c>
      <c r="D229" s="26" t="s">
        <v>183</v>
      </c>
      <c r="E229" s="26" t="s">
        <v>186</v>
      </c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</row>
    <row r="230" spans="1:24" ht="19.5" x14ac:dyDescent="0.3">
      <c r="A230" s="24"/>
      <c r="B230" s="29">
        <v>1</v>
      </c>
      <c r="C230" s="46" t="s">
        <v>31</v>
      </c>
      <c r="D230" s="49">
        <f>SUM(F5)</f>
        <v>831400</v>
      </c>
      <c r="E230" s="46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</row>
    <row r="231" spans="1:24" ht="19.5" x14ac:dyDescent="0.3">
      <c r="A231" s="24"/>
      <c r="B231" s="30">
        <v>2</v>
      </c>
      <c r="C231" s="47" t="s">
        <v>152</v>
      </c>
      <c r="D231" s="53">
        <f>SUM(F15+F29+F66+F69+F74+F79+F87+F107)</f>
        <v>8965160</v>
      </c>
      <c r="E231" s="47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</row>
    <row r="232" spans="1:24" ht="19.5" x14ac:dyDescent="0.3">
      <c r="A232" s="24"/>
      <c r="B232" s="30">
        <v>3</v>
      </c>
      <c r="C232" s="47" t="s">
        <v>154</v>
      </c>
      <c r="D232" s="53">
        <f>SUM(F111)</f>
        <v>40000</v>
      </c>
      <c r="E232" s="47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</row>
    <row r="233" spans="1:24" ht="19.5" x14ac:dyDescent="0.3">
      <c r="A233" s="24"/>
      <c r="B233" s="30">
        <v>4</v>
      </c>
      <c r="C233" s="47" t="s">
        <v>160</v>
      </c>
      <c r="D233" s="53">
        <f>SUM(F120+F130)</f>
        <v>1612000</v>
      </c>
      <c r="E233" s="47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</row>
    <row r="234" spans="1:24" ht="19.5" x14ac:dyDescent="0.3">
      <c r="A234" s="24"/>
      <c r="B234" s="30">
        <v>5</v>
      </c>
      <c r="C234" s="47" t="s">
        <v>163</v>
      </c>
      <c r="D234" s="53">
        <f>SUM(F135)</f>
        <v>150000</v>
      </c>
      <c r="E234" s="47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</row>
    <row r="235" spans="1:24" ht="19.5" x14ac:dyDescent="0.3">
      <c r="A235" s="24"/>
      <c r="B235" s="30">
        <v>6</v>
      </c>
      <c r="C235" s="47" t="s">
        <v>166</v>
      </c>
      <c r="D235" s="53">
        <f>SUM(F140+F147+F171)</f>
        <v>1783400</v>
      </c>
      <c r="E235" s="47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</row>
    <row r="236" spans="1:24" ht="19.5" x14ac:dyDescent="0.3">
      <c r="A236" s="24"/>
      <c r="B236" s="30">
        <v>7</v>
      </c>
      <c r="C236" s="47" t="s">
        <v>169</v>
      </c>
      <c r="D236" s="53">
        <f>SUM(F183+F190)</f>
        <v>70000</v>
      </c>
      <c r="E236" s="47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</row>
    <row r="237" spans="1:24" ht="19.5" x14ac:dyDescent="0.3">
      <c r="A237" s="24"/>
      <c r="B237" s="30">
        <v>8</v>
      </c>
      <c r="C237" s="47" t="s">
        <v>184</v>
      </c>
      <c r="D237" s="53">
        <f>SUM(F195+F202+F210)</f>
        <v>328000</v>
      </c>
      <c r="E237" s="47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</row>
    <row r="238" spans="1:24" ht="19.5" x14ac:dyDescent="0.3">
      <c r="A238" s="24"/>
      <c r="B238" s="30"/>
      <c r="C238" s="47" t="s">
        <v>185</v>
      </c>
      <c r="D238" s="51"/>
      <c r="E238" s="47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</row>
    <row r="239" spans="1:24" ht="19.5" x14ac:dyDescent="0.3">
      <c r="A239" s="24"/>
      <c r="B239" s="31">
        <v>9</v>
      </c>
      <c r="C239" s="48" t="s">
        <v>178</v>
      </c>
      <c r="D239" s="52">
        <f>SUM(F220)</f>
        <v>180000</v>
      </c>
      <c r="E239" s="48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</row>
    <row r="240" spans="1:24" ht="19.5" x14ac:dyDescent="0.3">
      <c r="A240" s="24"/>
      <c r="B240" s="173" t="s">
        <v>28</v>
      </c>
      <c r="C240" s="173"/>
      <c r="D240" s="50">
        <f>SUM(D230:D239)</f>
        <v>13959960</v>
      </c>
      <c r="E240" s="27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</row>
    <row r="241" spans="1:24" ht="19.5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</row>
    <row r="242" spans="1:24" ht="19.5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</row>
    <row r="243" spans="1:24" ht="19.5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</row>
    <row r="244" spans="1:24" ht="19.5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</row>
    <row r="245" spans="1:24" ht="19.5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</row>
    <row r="246" spans="1:24" ht="19.5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</row>
    <row r="247" spans="1:24" ht="19.5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</row>
    <row r="248" spans="1:24" ht="19.5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</row>
    <row r="249" spans="1:24" ht="19.5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</row>
    <row r="250" spans="1:24" ht="19.5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</row>
    <row r="251" spans="1:24" ht="19.5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</row>
    <row r="252" spans="1:24" ht="19.5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</row>
    <row r="253" spans="1:24" ht="19.5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</row>
    <row r="254" spans="1:24" ht="19.5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</row>
    <row r="255" spans="1:24" ht="19.5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</row>
    <row r="256" spans="1:24" ht="19.5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</row>
    <row r="257" spans="1:24" ht="19.5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</row>
    <row r="258" spans="1:24" ht="19.5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</row>
    <row r="259" spans="1:24" ht="19.5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</row>
    <row r="260" spans="1:24" ht="19.5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</row>
    <row r="261" spans="1:24" ht="19.5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</row>
    <row r="262" spans="1:24" ht="19.5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</row>
    <row r="263" spans="1:24" ht="19.5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</row>
    <row r="264" spans="1:24" ht="19.5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</row>
    <row r="265" spans="1:24" ht="19.5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</row>
    <row r="266" spans="1:24" ht="19.5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</row>
    <row r="267" spans="1:24" ht="19.5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</row>
    <row r="268" spans="1:24" ht="19.5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</row>
    <row r="269" spans="1:24" ht="19.5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</row>
    <row r="270" spans="1:24" ht="19.5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</row>
    <row r="271" spans="1:24" ht="19.5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</row>
    <row r="272" spans="1:24" ht="19.5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</row>
    <row r="273" spans="1:24" ht="19.5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</row>
    <row r="274" spans="1:24" ht="19.5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</row>
    <row r="275" spans="1:24" ht="19.5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</row>
    <row r="276" spans="1:24" ht="19.5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</row>
    <row r="277" spans="1:24" ht="19.5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</row>
    <row r="278" spans="1:24" ht="19.5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</row>
    <row r="279" spans="1:24" ht="19.5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</row>
    <row r="280" spans="1:24" ht="19.5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</row>
    <row r="281" spans="1:24" ht="19.5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</row>
    <row r="282" spans="1:24" ht="19.5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</row>
    <row r="283" spans="1:24" ht="19.5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</row>
    <row r="284" spans="1:24" ht="19.5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</row>
    <row r="285" spans="1:24" ht="19.5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</row>
    <row r="286" spans="1:24" ht="19.5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</row>
    <row r="287" spans="1:24" ht="19.5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</row>
    <row r="288" spans="1:24" ht="19.5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</row>
    <row r="289" spans="1:24" ht="19.5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</row>
    <row r="290" spans="1:24" ht="19.5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</row>
    <row r="291" spans="1:24" ht="19.5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</row>
    <row r="292" spans="1:24" ht="19.5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</row>
    <row r="293" spans="1:24" ht="19.5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</row>
    <row r="294" spans="1:24" ht="19.5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</row>
    <row r="295" spans="1:24" ht="19.5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</row>
    <row r="296" spans="1:24" ht="19.5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</row>
    <row r="297" spans="1:24" ht="19.5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</row>
    <row r="298" spans="1:24" ht="19.5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</row>
    <row r="299" spans="1:24" ht="19.5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</row>
    <row r="300" spans="1:24" ht="19.5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</row>
    <row r="301" spans="1:24" ht="19.5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</row>
    <row r="302" spans="1:24" ht="19.5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</row>
    <row r="303" spans="1:24" ht="19.5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</row>
    <row r="304" spans="1:24" ht="19.5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</row>
    <row r="305" spans="1:24" ht="19.5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</row>
    <row r="306" spans="1:24" ht="19.5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</row>
    <row r="307" spans="1:24" ht="19.5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</row>
    <row r="308" spans="1:24" ht="19.5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</row>
    <row r="309" spans="1:24" ht="19.5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</row>
    <row r="310" spans="1:24" ht="19.5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</row>
    <row r="311" spans="1:24" ht="19.5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</row>
    <row r="312" spans="1:24" ht="19.5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</row>
    <row r="313" spans="1:24" ht="19.5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</row>
    <row r="314" spans="1:24" ht="19.5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</row>
    <row r="315" spans="1:24" ht="19.5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</row>
    <row r="316" spans="1:24" ht="19.5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</row>
    <row r="317" spans="1:24" ht="19.5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</row>
    <row r="318" spans="1:24" ht="19.5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</row>
    <row r="319" spans="1:24" ht="19.5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</row>
    <row r="320" spans="1:24" ht="19.5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</row>
    <row r="321" spans="1:24" ht="19.5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</row>
    <row r="322" spans="1:24" ht="19.5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</row>
    <row r="323" spans="1:24" ht="19.5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</row>
    <row r="324" spans="1:24" ht="19.5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</row>
    <row r="325" spans="1:24" ht="19.5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</row>
    <row r="326" spans="1:24" ht="19.5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</row>
    <row r="327" spans="1:24" ht="19.5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</row>
    <row r="328" spans="1:24" ht="19.5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</row>
    <row r="329" spans="1:24" ht="19.5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</row>
    <row r="330" spans="1:24" ht="19.5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</row>
    <row r="331" spans="1:24" ht="19.5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</row>
    <row r="332" spans="1:24" ht="19.5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</row>
    <row r="333" spans="1:24" ht="19.5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</row>
    <row r="334" spans="1:24" ht="19.5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</row>
    <row r="335" spans="1:24" ht="19.5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</row>
    <row r="336" spans="1:24" ht="19.5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</row>
    <row r="337" spans="1:24" ht="19.5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</row>
    <row r="338" spans="1:24" ht="19.5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</row>
    <row r="339" spans="1:24" ht="19.5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</row>
    <row r="340" spans="1:24" ht="19.5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</row>
    <row r="341" spans="1:24" ht="19.5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</row>
    <row r="342" spans="1:24" ht="19.5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</row>
    <row r="343" spans="1:24" ht="19.5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</row>
    <row r="344" spans="1:24" ht="19.5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</row>
    <row r="345" spans="1:24" ht="19.5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</row>
    <row r="346" spans="1:24" ht="19.5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</row>
    <row r="347" spans="1:24" ht="19.5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</row>
    <row r="348" spans="1:24" ht="19.5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</row>
    <row r="349" spans="1:24" ht="19.5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</row>
    <row r="350" spans="1:24" ht="19.5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</row>
    <row r="351" spans="1:24" ht="19.5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</row>
    <row r="352" spans="1:24" ht="19.5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</row>
    <row r="353" spans="1:24" ht="19.5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</row>
    <row r="354" spans="1:24" ht="19.5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</row>
    <row r="355" spans="1:24" ht="19.5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</row>
    <row r="356" spans="1:24" ht="19.5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</row>
    <row r="357" spans="1:24" ht="19.5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</row>
    <row r="358" spans="1:24" ht="19.5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</row>
    <row r="359" spans="1:24" ht="19.5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</row>
    <row r="360" spans="1:24" ht="19.5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</row>
    <row r="361" spans="1:24" ht="19.5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</row>
    <row r="362" spans="1:24" ht="19.5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</row>
    <row r="363" spans="1:24" ht="19.5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</row>
    <row r="364" spans="1:24" ht="19.5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</row>
    <row r="365" spans="1:24" ht="19.5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</row>
    <row r="366" spans="1:24" ht="19.5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</row>
    <row r="367" spans="1:24" ht="19.5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</row>
    <row r="368" spans="1:24" ht="19.5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</row>
    <row r="369" spans="1:24" ht="19.5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</row>
    <row r="370" spans="1:24" ht="19.5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</row>
    <row r="371" spans="1:24" ht="19.5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</row>
    <row r="372" spans="1:24" ht="19.5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</row>
    <row r="373" spans="1:24" ht="19.5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</row>
    <row r="374" spans="1:24" ht="19.5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</row>
    <row r="375" spans="1:24" ht="19.5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</row>
    <row r="376" spans="1:24" ht="19.5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</row>
    <row r="377" spans="1:24" ht="19.5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</row>
    <row r="378" spans="1:24" ht="19.5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</row>
    <row r="379" spans="1:24" ht="19.5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</row>
    <row r="380" spans="1:24" ht="19.5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</row>
    <row r="381" spans="1:24" ht="19.5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</row>
    <row r="382" spans="1:24" ht="19.5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</row>
    <row r="383" spans="1:24" ht="19.5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</row>
    <row r="384" spans="1:24" ht="19.5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</row>
    <row r="385" spans="1:24" ht="19.5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</row>
    <row r="386" spans="1:24" ht="19.5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</row>
    <row r="387" spans="1:24" ht="19.5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</row>
    <row r="388" spans="1:24" ht="19.5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</row>
    <row r="389" spans="1:24" ht="19.5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</row>
    <row r="390" spans="1:24" ht="19.5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</row>
    <row r="391" spans="1:24" ht="19.5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</row>
    <row r="392" spans="1:24" ht="19.5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</row>
    <row r="393" spans="1:24" ht="19.5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</row>
    <row r="394" spans="1:24" ht="19.5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</row>
    <row r="395" spans="1:24" ht="19.5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</row>
    <row r="396" spans="1:24" ht="19.5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</row>
    <row r="397" spans="1:24" ht="19.5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</row>
    <row r="398" spans="1:24" ht="19.5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</row>
    <row r="399" spans="1:24" ht="19.5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</row>
    <row r="400" spans="1:24" ht="19.5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</row>
    <row r="401" spans="1:24" ht="19.5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</row>
    <row r="402" spans="1:24" ht="19.5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</row>
    <row r="403" spans="1:24" ht="19.5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</row>
    <row r="404" spans="1:24" ht="19.5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</row>
    <row r="405" spans="1:24" ht="19.5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</row>
    <row r="406" spans="1:24" ht="19.5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</row>
    <row r="407" spans="1:24" ht="19.5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</row>
    <row r="408" spans="1:24" ht="19.5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</row>
    <row r="409" spans="1:24" ht="19.5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</row>
    <row r="410" spans="1:24" ht="19.5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</row>
    <row r="411" spans="1:24" ht="19.5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</row>
    <row r="412" spans="1:24" ht="19.5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</row>
    <row r="413" spans="1:24" ht="19.5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</row>
    <row r="414" spans="1:24" ht="19.5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</row>
    <row r="415" spans="1:24" ht="19.5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</row>
    <row r="416" spans="1:24" ht="19.5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</row>
    <row r="417" spans="1:24" ht="19.5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</row>
    <row r="418" spans="1:24" ht="19.5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</row>
    <row r="419" spans="1:24" ht="19.5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</row>
    <row r="420" spans="1:24" ht="19.5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</row>
    <row r="421" spans="1:24" ht="19.5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</row>
    <row r="422" spans="1:24" ht="19.5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</row>
    <row r="423" spans="1:24" ht="19.5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</row>
    <row r="424" spans="1:24" ht="19.5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</row>
    <row r="425" spans="1:24" ht="19.5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</row>
    <row r="426" spans="1:24" ht="19.5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</row>
    <row r="427" spans="1:24" ht="19.5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</row>
    <row r="428" spans="1:24" ht="19.5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</row>
    <row r="429" spans="1:24" ht="19.5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</row>
    <row r="430" spans="1:24" ht="19.5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</row>
    <row r="431" spans="1:24" ht="19.5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</row>
    <row r="432" spans="1:24" ht="19.5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</row>
    <row r="433" spans="1:24" ht="19.5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</row>
    <row r="434" spans="1:24" ht="19.5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</row>
    <row r="435" spans="1:24" ht="19.5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</row>
    <row r="436" spans="1:24" ht="19.5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</row>
    <row r="437" spans="1:24" ht="19.5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</row>
    <row r="438" spans="1:24" ht="19.5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</row>
    <row r="439" spans="1:24" ht="19.5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</row>
    <row r="440" spans="1:24" ht="19.5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</row>
    <row r="441" spans="1:24" ht="19.5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</row>
    <row r="442" spans="1:24" ht="19.5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</row>
    <row r="443" spans="1:24" ht="19.5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</row>
    <row r="444" spans="1:24" ht="19.5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</row>
    <row r="445" spans="1:24" ht="19.5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</row>
    <row r="446" spans="1:24" ht="19.5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</row>
    <row r="447" spans="1:24" ht="19.5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</row>
    <row r="448" spans="1:24" ht="19.5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</row>
    <row r="449" spans="1:24" ht="19.5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</row>
    <row r="450" spans="1:24" ht="19.5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</row>
    <row r="451" spans="1:24" ht="19.5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</row>
    <row r="452" spans="1:24" ht="19.5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</row>
    <row r="453" spans="1:24" ht="19.5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</row>
    <row r="454" spans="1:24" ht="19.5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</row>
    <row r="455" spans="1:24" ht="19.5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</row>
    <row r="456" spans="1:24" ht="19.5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</row>
    <row r="457" spans="1:24" ht="19.5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</row>
    <row r="458" spans="1:24" ht="19.5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</row>
    <row r="459" spans="1:24" ht="19.5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</row>
    <row r="460" spans="1:24" ht="19.5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</row>
    <row r="461" spans="1:24" ht="19.5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</row>
    <row r="462" spans="1:24" ht="19.5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</row>
    <row r="463" spans="1:24" ht="19.5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</row>
    <row r="464" spans="1:24" ht="19.5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</row>
    <row r="465" spans="1:24" ht="19.5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</row>
    <row r="466" spans="1:24" ht="19.5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</row>
    <row r="467" spans="1:24" ht="19.5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</row>
    <row r="468" spans="1:24" ht="19.5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</row>
    <row r="469" spans="1:24" ht="19.5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</row>
    <row r="470" spans="1:24" ht="19.5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</row>
    <row r="471" spans="1:24" ht="19.5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</row>
    <row r="472" spans="1:24" ht="19.5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</row>
    <row r="473" spans="1:24" ht="19.5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</row>
    <row r="474" spans="1:24" ht="19.5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</row>
    <row r="475" spans="1:24" ht="19.5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</row>
    <row r="476" spans="1:24" ht="19.5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</row>
    <row r="477" spans="1:24" ht="19.5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</row>
    <row r="478" spans="1:24" ht="19.5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</row>
    <row r="479" spans="1:24" ht="19.5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</row>
    <row r="480" spans="1:24" ht="19.5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</row>
    <row r="481" spans="1:24" ht="19.5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</row>
    <row r="482" spans="1:24" ht="19.5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</row>
    <row r="483" spans="1:24" ht="19.5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</row>
    <row r="484" spans="1:24" ht="19.5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</row>
    <row r="485" spans="1:24" ht="19.5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</row>
    <row r="486" spans="1:24" ht="19.5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</row>
    <row r="487" spans="1:24" ht="19.5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</row>
    <row r="488" spans="1:24" ht="19.5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</row>
    <row r="489" spans="1:24" ht="19.5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</row>
    <row r="490" spans="1:24" ht="19.5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</row>
    <row r="491" spans="1:24" ht="19.5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</row>
    <row r="492" spans="1:24" ht="19.5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</row>
    <row r="493" spans="1:24" ht="19.5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</row>
    <row r="494" spans="1:24" ht="19.5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</row>
    <row r="495" spans="1:24" ht="19.5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</row>
    <row r="496" spans="1:24" ht="19.5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</row>
    <row r="497" spans="1:24" ht="19.5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</row>
    <row r="498" spans="1:24" ht="19.5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</row>
    <row r="499" spans="1:24" ht="19.5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</row>
    <row r="500" spans="1:24" ht="19.5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</row>
    <row r="501" spans="1:24" ht="19.5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</row>
    <row r="502" spans="1:24" ht="19.5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</row>
    <row r="503" spans="1:24" ht="19.5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</row>
    <row r="504" spans="1:24" ht="19.5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</row>
    <row r="505" spans="1:24" ht="19.5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</row>
    <row r="506" spans="1:24" ht="19.5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</row>
    <row r="507" spans="1:24" ht="19.5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</row>
    <row r="508" spans="1:24" ht="19.5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</row>
    <row r="509" spans="1:24" ht="19.5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</row>
    <row r="510" spans="1:24" ht="19.5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</row>
    <row r="511" spans="1:24" ht="19.5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</row>
    <row r="512" spans="1:24" ht="19.5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</row>
    <row r="513" spans="1:24" ht="19.5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</row>
    <row r="514" spans="1:24" ht="19.5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</row>
    <row r="515" spans="1:24" ht="19.5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</row>
    <row r="516" spans="1:24" ht="19.5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</row>
    <row r="517" spans="1:24" ht="19.5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</row>
    <row r="518" spans="1:24" ht="19.5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</row>
    <row r="519" spans="1:24" ht="19.5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</row>
    <row r="520" spans="1:24" ht="19.5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</row>
    <row r="521" spans="1:24" ht="19.5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</row>
    <row r="522" spans="1:24" ht="19.5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</row>
    <row r="523" spans="1:24" ht="19.5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</row>
    <row r="524" spans="1:24" ht="19.5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</row>
    <row r="525" spans="1:24" ht="19.5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</row>
    <row r="526" spans="1:24" ht="19.5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</row>
    <row r="527" spans="1:24" ht="19.5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</row>
    <row r="528" spans="1:24" ht="19.5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</row>
    <row r="529" spans="1:24" ht="19.5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</row>
    <row r="530" spans="1:24" ht="19.5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</row>
    <row r="531" spans="1:24" ht="19.5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</row>
    <row r="532" spans="1:24" ht="19.5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</row>
    <row r="533" spans="1:24" ht="19.5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</row>
    <row r="534" spans="1:24" ht="19.5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</row>
    <row r="535" spans="1:24" ht="19.5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</row>
    <row r="536" spans="1:24" ht="19.5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</row>
    <row r="537" spans="1:24" ht="19.5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</row>
    <row r="538" spans="1:24" ht="19.5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</row>
    <row r="539" spans="1:24" ht="19.5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</row>
    <row r="540" spans="1:24" ht="19.5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</row>
    <row r="541" spans="1:24" ht="19.5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</row>
    <row r="542" spans="1:24" ht="19.5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</row>
    <row r="543" spans="1:24" ht="19.5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</row>
    <row r="544" spans="1:24" ht="19.5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</row>
    <row r="545" spans="1:24" ht="19.5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</row>
    <row r="546" spans="1:24" ht="19.5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</row>
    <row r="547" spans="1:24" ht="19.5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</row>
    <row r="548" spans="1:24" ht="19.5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</row>
    <row r="549" spans="1:24" ht="19.5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</row>
    <row r="550" spans="1:24" ht="19.5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</row>
    <row r="551" spans="1:24" ht="19.5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</row>
    <row r="552" spans="1:24" ht="19.5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</row>
    <row r="553" spans="1:24" ht="19.5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</row>
    <row r="554" spans="1:24" ht="19.5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</row>
    <row r="555" spans="1:24" ht="19.5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</row>
    <row r="556" spans="1:24" ht="19.5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</row>
    <row r="557" spans="1:24" ht="19.5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</row>
    <row r="558" spans="1:24" ht="19.5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</row>
    <row r="559" spans="1:24" ht="19.5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</row>
    <row r="560" spans="1:24" ht="19.5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</row>
    <row r="561" spans="1:24" ht="19.5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</row>
    <row r="562" spans="1:24" ht="19.5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</row>
    <row r="563" spans="1:24" ht="19.5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</row>
    <row r="564" spans="1:24" ht="19.5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</row>
    <row r="565" spans="1:24" ht="19.5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</row>
    <row r="566" spans="1:24" ht="19.5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</row>
    <row r="567" spans="1:24" ht="19.5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</row>
    <row r="568" spans="1:24" ht="19.5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</row>
    <row r="569" spans="1:24" ht="19.5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</row>
    <row r="570" spans="1:24" ht="19.5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</row>
    <row r="571" spans="1:24" ht="19.5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</row>
    <row r="572" spans="1:24" ht="19.5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</row>
    <row r="573" spans="1:24" ht="19.5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</row>
    <row r="574" spans="1:24" ht="19.5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</row>
    <row r="575" spans="1:24" ht="19.5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</row>
    <row r="576" spans="1:24" ht="19.5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</row>
    <row r="577" spans="1:24" ht="19.5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</row>
    <row r="578" spans="1:24" ht="19.5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</row>
    <row r="579" spans="1:24" ht="19.5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</row>
    <row r="580" spans="1:24" ht="19.5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</row>
    <row r="581" spans="1:24" ht="19.5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</row>
    <row r="582" spans="1:24" ht="19.5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</row>
    <row r="583" spans="1:24" ht="19.5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</row>
    <row r="584" spans="1:24" ht="19.5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</row>
    <row r="585" spans="1:24" ht="19.5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</row>
    <row r="586" spans="1:24" ht="19.5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</row>
    <row r="587" spans="1:24" ht="19.5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</row>
    <row r="588" spans="1:24" ht="19.5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</row>
    <row r="589" spans="1:24" ht="19.5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</row>
    <row r="590" spans="1:24" ht="19.5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</row>
    <row r="591" spans="1:24" ht="19.5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</row>
    <row r="592" spans="1:24" ht="19.5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</row>
    <row r="593" spans="1:24" ht="19.5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</row>
    <row r="594" spans="1:24" ht="19.5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</row>
    <row r="595" spans="1:24" ht="19.5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</row>
    <row r="596" spans="1:24" ht="19.5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</row>
    <row r="597" spans="1:24" ht="19.5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</row>
    <row r="598" spans="1:24" ht="19.5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</row>
    <row r="599" spans="1:24" ht="19.5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</row>
    <row r="600" spans="1:24" ht="19.5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</row>
    <row r="601" spans="1:24" ht="19.5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</row>
    <row r="602" spans="1:24" ht="19.5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</row>
    <row r="603" spans="1:24" ht="19.5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</row>
    <row r="604" spans="1:24" ht="19.5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</row>
    <row r="605" spans="1:24" ht="19.5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</row>
    <row r="606" spans="1:24" ht="19.5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</row>
    <row r="607" spans="1:24" ht="19.5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</row>
    <row r="608" spans="1:24" ht="19.5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</row>
    <row r="609" spans="1:24" ht="19.5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</row>
    <row r="610" spans="1:24" ht="19.5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</row>
    <row r="611" spans="1:24" ht="19.5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</row>
    <row r="612" spans="1:24" ht="19.5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</row>
    <row r="613" spans="1:24" ht="19.5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</row>
    <row r="614" spans="1:24" ht="19.5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</row>
    <row r="615" spans="1:24" ht="19.5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</row>
    <row r="616" spans="1:24" ht="19.5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</row>
    <row r="617" spans="1:24" ht="19.5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</row>
    <row r="618" spans="1:24" ht="19.5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</row>
    <row r="619" spans="1:24" ht="19.5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</row>
    <row r="620" spans="1:24" ht="19.5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</row>
    <row r="621" spans="1:24" ht="19.5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</row>
    <row r="622" spans="1:24" ht="19.5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</row>
    <row r="623" spans="1:24" ht="19.5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</row>
    <row r="624" spans="1:24" ht="19.5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</row>
    <row r="625" spans="1:24" ht="19.5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</row>
    <row r="626" spans="1:24" ht="19.5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</row>
    <row r="627" spans="1:24" ht="19.5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</row>
    <row r="628" spans="1:24" ht="19.5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</row>
    <row r="629" spans="1:24" ht="19.5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</row>
    <row r="630" spans="1:24" ht="19.5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</row>
    <row r="631" spans="1:24" ht="19.5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</row>
    <row r="632" spans="1:24" ht="19.5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</row>
    <row r="633" spans="1:24" ht="19.5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</row>
    <row r="634" spans="1:24" ht="19.5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</row>
    <row r="635" spans="1:24" ht="19.5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</row>
    <row r="636" spans="1:24" ht="19.5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</row>
    <row r="637" spans="1:24" ht="19.5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</row>
    <row r="638" spans="1:24" ht="19.5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</row>
    <row r="639" spans="1:24" ht="19.5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</row>
    <row r="640" spans="1:24" ht="19.5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</row>
    <row r="641" spans="1:24" ht="19.5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</row>
    <row r="642" spans="1:24" ht="19.5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</row>
    <row r="643" spans="1:24" ht="19.5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</row>
    <row r="644" spans="1:24" ht="19.5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</row>
    <row r="645" spans="1:24" ht="19.5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</row>
    <row r="646" spans="1:24" ht="19.5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</row>
    <row r="647" spans="1:24" ht="19.5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</row>
    <row r="648" spans="1:24" ht="19.5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</row>
    <row r="649" spans="1:24" ht="19.5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</row>
    <row r="650" spans="1:24" ht="19.5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</row>
    <row r="651" spans="1:24" ht="19.5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</row>
    <row r="652" spans="1:24" ht="19.5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</row>
    <row r="653" spans="1:24" ht="19.5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</row>
    <row r="654" spans="1:24" ht="19.5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</row>
    <row r="655" spans="1:24" ht="19.5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</row>
    <row r="656" spans="1:24" ht="19.5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</row>
    <row r="657" spans="1:24" ht="19.5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</row>
    <row r="658" spans="1:24" ht="19.5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</row>
    <row r="659" spans="1:24" ht="19.5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</row>
    <row r="660" spans="1:24" ht="19.5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</row>
    <row r="661" spans="1:24" ht="19.5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</row>
    <row r="662" spans="1:24" ht="19.5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</row>
    <row r="663" spans="1:24" ht="19.5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</row>
    <row r="664" spans="1:24" ht="19.5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</row>
    <row r="665" spans="1:24" ht="19.5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</row>
    <row r="666" spans="1:24" ht="19.5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</row>
    <row r="667" spans="1:24" ht="19.5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</row>
    <row r="668" spans="1:24" ht="19.5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</row>
    <row r="669" spans="1:24" ht="19.5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</row>
    <row r="670" spans="1:24" ht="19.5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</row>
    <row r="671" spans="1:24" ht="19.5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</row>
    <row r="672" spans="1:24" ht="19.5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</row>
    <row r="673" spans="1:24" ht="19.5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</row>
    <row r="674" spans="1:24" ht="19.5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</row>
    <row r="675" spans="1:24" ht="19.5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</row>
    <row r="676" spans="1:24" ht="19.5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</row>
    <row r="677" spans="1:24" ht="19.5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</row>
    <row r="678" spans="1:24" ht="19.5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</row>
    <row r="679" spans="1:24" ht="19.5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</row>
    <row r="680" spans="1:24" ht="19.5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</row>
    <row r="681" spans="1:24" ht="19.5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</row>
    <row r="682" spans="1:24" ht="19.5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</row>
    <row r="683" spans="1:24" ht="19.5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</row>
    <row r="684" spans="1:24" ht="19.5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</row>
    <row r="685" spans="1:24" ht="19.5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</row>
    <row r="686" spans="1:24" ht="19.5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</row>
    <row r="687" spans="1:24" ht="19.5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</row>
    <row r="688" spans="1:24" ht="19.5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</row>
    <row r="689" spans="1:24" ht="19.5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</row>
    <row r="690" spans="1:24" ht="19.5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</row>
    <row r="691" spans="1:24" ht="19.5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</row>
    <row r="692" spans="1:24" ht="19.5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</row>
    <row r="693" spans="1:24" ht="19.5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</row>
    <row r="694" spans="1:24" ht="19.5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</row>
    <row r="695" spans="1:24" ht="19.5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</row>
    <row r="696" spans="1:24" ht="19.5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</row>
    <row r="697" spans="1:24" ht="19.5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</row>
    <row r="698" spans="1:24" ht="19.5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</row>
    <row r="699" spans="1:24" ht="19.5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</row>
    <row r="700" spans="1:24" ht="19.5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</row>
    <row r="701" spans="1:24" ht="19.5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</row>
    <row r="702" spans="1:24" ht="19.5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</row>
    <row r="703" spans="1:24" ht="19.5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</row>
    <row r="704" spans="1:24" ht="19.5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</row>
    <row r="705" spans="1:24" ht="19.5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</row>
    <row r="706" spans="1:24" ht="19.5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</row>
    <row r="707" spans="1:24" ht="19.5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</row>
    <row r="708" spans="1:24" ht="19.5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</row>
    <row r="709" spans="1:24" ht="19.5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</row>
    <row r="710" spans="1:24" ht="19.5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</row>
    <row r="711" spans="1:24" ht="19.5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</row>
    <row r="712" spans="1:24" ht="19.5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</row>
    <row r="713" spans="1:24" ht="19.5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</row>
    <row r="714" spans="1:24" ht="19.5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</row>
    <row r="715" spans="1:24" ht="19.5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</row>
    <row r="716" spans="1:24" ht="19.5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</row>
    <row r="717" spans="1:24" ht="19.5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</row>
    <row r="718" spans="1:24" ht="19.5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</row>
    <row r="719" spans="1:24" ht="19.5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</row>
    <row r="720" spans="1:24" ht="19.5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</row>
    <row r="721" spans="1:24" ht="19.5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</row>
    <row r="722" spans="1:24" ht="19.5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</row>
    <row r="723" spans="1:24" ht="19.5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</row>
    <row r="724" spans="1:24" ht="19.5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</row>
    <row r="725" spans="1:24" ht="19.5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</row>
    <row r="726" spans="1:24" ht="19.5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</row>
    <row r="727" spans="1:24" ht="19.5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</row>
    <row r="728" spans="1:24" ht="19.5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</row>
    <row r="729" spans="1:24" ht="19.5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</row>
    <row r="730" spans="1:24" ht="19.5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</row>
    <row r="731" spans="1:24" ht="19.5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</row>
    <row r="732" spans="1:24" ht="19.5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</row>
    <row r="733" spans="1:24" ht="19.5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</row>
    <row r="734" spans="1:24" ht="19.5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</row>
    <row r="735" spans="1:24" ht="19.5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</row>
    <row r="736" spans="1:24" ht="19.5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</row>
    <row r="737" spans="1:24" ht="19.5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</row>
    <row r="738" spans="1:24" ht="19.5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</row>
    <row r="739" spans="1:24" ht="19.5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</row>
    <row r="740" spans="1:24" ht="19.5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</row>
    <row r="741" spans="1:24" ht="19.5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</row>
    <row r="742" spans="1:24" ht="19.5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</row>
    <row r="743" spans="1:24" ht="19.5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</row>
    <row r="744" spans="1:24" ht="19.5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</row>
    <row r="745" spans="1:24" ht="19.5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</row>
    <row r="746" spans="1:24" ht="19.5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</row>
    <row r="747" spans="1:24" ht="19.5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</row>
    <row r="748" spans="1:24" ht="19.5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</row>
    <row r="749" spans="1:24" ht="19.5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</row>
    <row r="750" spans="1:24" ht="19.5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</row>
    <row r="751" spans="1:24" ht="19.5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</row>
    <row r="752" spans="1:24" ht="19.5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</row>
    <row r="753" spans="1:24" ht="19.5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</row>
    <row r="754" spans="1:24" ht="19.5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</row>
    <row r="755" spans="1:24" ht="19.5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</row>
    <row r="756" spans="1:24" ht="19.5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</row>
    <row r="757" spans="1:24" ht="19.5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</row>
    <row r="758" spans="1:24" ht="19.5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</row>
    <row r="759" spans="1:24" ht="19.5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</row>
    <row r="760" spans="1:24" ht="19.5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</row>
    <row r="761" spans="1:24" ht="19.5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</row>
    <row r="762" spans="1:24" ht="19.5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</row>
    <row r="763" spans="1:24" ht="19.5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</row>
    <row r="764" spans="1:24" ht="19.5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</row>
    <row r="765" spans="1:24" ht="19.5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</row>
    <row r="766" spans="1:24" ht="19.5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</row>
    <row r="767" spans="1:24" ht="19.5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</row>
    <row r="768" spans="1:24" ht="19.5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</row>
    <row r="769" spans="1:24" ht="19.5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</row>
    <row r="770" spans="1:24" ht="19.5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</row>
    <row r="771" spans="1:24" ht="19.5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</row>
    <row r="772" spans="1:24" ht="19.5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</row>
    <row r="773" spans="1:24" ht="19.5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</row>
    <row r="774" spans="1:24" ht="19.5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</row>
    <row r="775" spans="1:24" ht="19.5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</row>
    <row r="776" spans="1:24" ht="19.5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</row>
    <row r="777" spans="1:24" ht="19.5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</row>
    <row r="778" spans="1:24" ht="19.5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</row>
    <row r="779" spans="1:24" ht="19.5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</row>
    <row r="780" spans="1:24" ht="19.5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</row>
    <row r="781" spans="1:24" ht="19.5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</row>
    <row r="782" spans="1:24" ht="19.5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</row>
    <row r="783" spans="1:24" ht="19.5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</row>
    <row r="784" spans="1:24" ht="19.5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</row>
    <row r="785" spans="1:24" ht="19.5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</row>
    <row r="786" spans="1:24" ht="19.5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</row>
    <row r="787" spans="1:24" ht="19.5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</row>
    <row r="788" spans="1:24" ht="19.5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</row>
    <row r="789" spans="1:24" ht="19.5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</row>
    <row r="790" spans="1:24" ht="19.5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</row>
    <row r="791" spans="1:24" ht="19.5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</row>
    <row r="792" spans="1:24" ht="19.5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</row>
    <row r="793" spans="1:24" ht="19.5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</row>
    <row r="794" spans="1:24" ht="19.5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</row>
    <row r="795" spans="1:24" ht="19.5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</row>
    <row r="796" spans="1:24" ht="19.5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</row>
    <row r="797" spans="1:24" ht="19.5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</row>
    <row r="798" spans="1:24" ht="19.5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</row>
    <row r="799" spans="1:24" ht="19.5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</row>
    <row r="800" spans="1:24" ht="19.5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</row>
    <row r="801" spans="1:24" ht="19.5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</row>
    <row r="802" spans="1:24" ht="19.5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</row>
    <row r="803" spans="1:24" ht="19.5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</row>
    <row r="804" spans="1:24" ht="19.5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</row>
    <row r="805" spans="1:24" ht="19.5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</row>
    <row r="806" spans="1:24" ht="19.5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</row>
    <row r="807" spans="1:24" ht="19.5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</row>
    <row r="808" spans="1:24" ht="19.5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</row>
    <row r="809" spans="1:24" ht="19.5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</row>
    <row r="810" spans="1:24" ht="19.5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</row>
    <row r="811" spans="1:24" ht="19.5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</row>
    <row r="812" spans="1:24" ht="19.5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</row>
    <row r="813" spans="1:24" ht="19.5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</row>
    <row r="814" spans="1:24" ht="19.5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</row>
    <row r="815" spans="1:24" ht="19.5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</row>
    <row r="816" spans="1:24" ht="19.5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</row>
    <row r="817" spans="1:24" ht="19.5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</row>
    <row r="818" spans="1:24" ht="19.5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</row>
    <row r="819" spans="1:24" ht="19.5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</row>
    <row r="820" spans="1:24" ht="19.5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</row>
    <row r="821" spans="1:24" ht="19.5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</row>
    <row r="822" spans="1:24" ht="19.5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</row>
    <row r="823" spans="1:24" ht="19.5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</row>
    <row r="824" spans="1:24" ht="19.5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</row>
    <row r="825" spans="1:24" ht="19.5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</row>
    <row r="826" spans="1:24" ht="19.5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</row>
    <row r="827" spans="1:24" ht="19.5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</row>
    <row r="828" spans="1:24" ht="19.5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</row>
    <row r="829" spans="1:24" ht="19.5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</row>
    <row r="830" spans="1:24" ht="19.5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</row>
    <row r="831" spans="1:24" ht="19.5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</row>
    <row r="832" spans="1:24" ht="19.5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</row>
    <row r="833" spans="1:24" ht="19.5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</row>
    <row r="834" spans="1:24" ht="19.5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</row>
    <row r="835" spans="1:24" ht="19.5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</row>
    <row r="836" spans="1:24" ht="19.5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</row>
    <row r="837" spans="1:24" ht="19.5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</row>
    <row r="838" spans="1:24" ht="19.5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</row>
    <row r="839" spans="1:24" ht="19.5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</row>
    <row r="840" spans="1:24" ht="19.5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</row>
    <row r="841" spans="1:24" ht="19.5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</row>
    <row r="842" spans="1:24" ht="19.5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</row>
    <row r="843" spans="1:24" ht="19.5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</row>
    <row r="844" spans="1:24" ht="19.5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</row>
    <row r="845" spans="1:24" ht="19.5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</row>
    <row r="846" spans="1:24" ht="19.5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</row>
    <row r="847" spans="1:24" ht="19.5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</row>
    <row r="848" spans="1:24" ht="19.5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</row>
    <row r="849" spans="1:24" ht="19.5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</row>
    <row r="850" spans="1:24" ht="19.5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</row>
    <row r="851" spans="1:24" ht="19.5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</row>
    <row r="852" spans="1:24" ht="19.5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</row>
    <row r="853" spans="1:24" ht="19.5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</row>
    <row r="854" spans="1:24" ht="19.5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</row>
    <row r="855" spans="1:24" ht="19.5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</row>
    <row r="856" spans="1:24" ht="19.5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</row>
    <row r="857" spans="1:24" ht="19.5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</row>
    <row r="858" spans="1:24" ht="19.5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</row>
    <row r="859" spans="1:24" ht="19.5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</row>
    <row r="860" spans="1:24" ht="19.5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</row>
    <row r="861" spans="1:24" ht="19.5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</row>
    <row r="862" spans="1:24" ht="19.5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</row>
    <row r="863" spans="1:24" ht="19.5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</row>
    <row r="864" spans="1:24" ht="19.5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</row>
    <row r="865" spans="1:24" ht="19.5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</row>
    <row r="866" spans="1:24" ht="19.5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</row>
    <row r="867" spans="1:24" ht="19.5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</row>
    <row r="868" spans="1:24" ht="19.5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</row>
    <row r="869" spans="1:24" ht="19.5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</row>
    <row r="870" spans="1:24" ht="19.5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</row>
    <row r="871" spans="1:24" ht="19.5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</row>
    <row r="872" spans="1:24" ht="19.5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</row>
    <row r="873" spans="1:24" ht="19.5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</row>
    <row r="874" spans="1:24" ht="19.5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</row>
    <row r="875" spans="1:24" ht="19.5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</row>
    <row r="876" spans="1:24" ht="19.5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</row>
    <row r="877" spans="1:24" ht="19.5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</row>
    <row r="878" spans="1:24" ht="19.5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</row>
    <row r="879" spans="1:24" ht="19.5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</row>
    <row r="880" spans="1:24" ht="19.5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</row>
    <row r="881" spans="1:24" ht="19.5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</row>
    <row r="882" spans="1:24" ht="19.5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</row>
    <row r="883" spans="1:24" ht="19.5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</row>
    <row r="884" spans="1:24" ht="19.5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</row>
    <row r="885" spans="1:24" ht="19.5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</row>
    <row r="886" spans="1:24" ht="19.5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</row>
    <row r="887" spans="1:24" ht="19.5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</row>
    <row r="888" spans="1:24" ht="19.5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</row>
    <row r="889" spans="1:24" ht="19.5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</row>
    <row r="890" spans="1:24" ht="19.5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</row>
    <row r="891" spans="1:24" ht="19.5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</row>
    <row r="892" spans="1:24" ht="19.5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</row>
    <row r="893" spans="1:24" ht="19.5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</row>
    <row r="894" spans="1:24" ht="19.5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</row>
    <row r="895" spans="1:24" ht="19.5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</row>
    <row r="896" spans="1:24" ht="19.5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</row>
    <row r="897" spans="1:24" ht="19.5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</row>
    <row r="898" spans="1:24" ht="19.5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</row>
    <row r="899" spans="1:24" ht="19.5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</row>
    <row r="900" spans="1:24" ht="19.5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</row>
    <row r="901" spans="1:24" ht="19.5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</row>
    <row r="902" spans="1:24" ht="19.5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</row>
    <row r="903" spans="1:24" ht="19.5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</row>
    <row r="904" spans="1:24" ht="19.5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</row>
    <row r="905" spans="1:24" ht="19.5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</row>
    <row r="906" spans="1:24" ht="19.5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</row>
    <row r="907" spans="1:24" ht="19.5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</row>
    <row r="908" spans="1:24" ht="19.5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</row>
    <row r="909" spans="1:24" ht="19.5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</row>
    <row r="910" spans="1:24" ht="19.5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</row>
    <row r="911" spans="1:24" ht="19.5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</row>
    <row r="912" spans="1:24" ht="19.5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</row>
    <row r="913" spans="1:24" ht="19.5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</row>
    <row r="914" spans="1:24" ht="19.5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</row>
    <row r="915" spans="1:24" ht="19.5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</row>
    <row r="916" spans="1:24" ht="19.5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</row>
    <row r="917" spans="1:24" ht="19.5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</row>
    <row r="918" spans="1:24" ht="19.5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</row>
    <row r="919" spans="1:24" ht="19.5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</row>
    <row r="920" spans="1:24" ht="19.5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</row>
    <row r="921" spans="1:24" ht="19.5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</row>
    <row r="922" spans="1:24" ht="19.5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</row>
    <row r="923" spans="1:24" ht="19.5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</row>
    <row r="924" spans="1:24" ht="19.5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</row>
    <row r="925" spans="1:24" ht="19.5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</row>
    <row r="926" spans="1:24" ht="19.5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</row>
    <row r="927" spans="1:24" ht="19.5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</row>
    <row r="928" spans="1:24" ht="19.5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</row>
    <row r="929" spans="1:24" ht="19.5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</row>
    <row r="930" spans="1:24" ht="19.5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</row>
    <row r="931" spans="1:24" ht="19.5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</row>
    <row r="932" spans="1:24" ht="19.5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</row>
    <row r="933" spans="1:24" ht="19.5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</row>
    <row r="934" spans="1:24" ht="19.5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</row>
    <row r="935" spans="1:24" ht="19.5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</row>
    <row r="936" spans="1:24" ht="19.5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</row>
    <row r="937" spans="1:24" ht="19.5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</row>
    <row r="938" spans="1:24" ht="19.5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</row>
    <row r="939" spans="1:24" ht="19.5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</row>
    <row r="940" spans="1:24" ht="19.5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</row>
    <row r="941" spans="1:24" ht="19.5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</row>
    <row r="942" spans="1:24" ht="19.5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</row>
    <row r="943" spans="1:24" ht="19.5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</row>
    <row r="944" spans="1:24" ht="19.5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</row>
    <row r="945" spans="1:24" ht="19.5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</row>
    <row r="946" spans="1:24" ht="19.5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</row>
    <row r="947" spans="1:24" ht="19.5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</row>
    <row r="948" spans="1:24" ht="19.5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</row>
    <row r="949" spans="1:24" ht="19.5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</row>
    <row r="950" spans="1:24" ht="19.5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</row>
    <row r="951" spans="1:24" ht="19.5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</row>
    <row r="952" spans="1:24" ht="19.5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</row>
    <row r="953" spans="1:24" ht="19.5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</row>
    <row r="954" spans="1:24" ht="19.5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</row>
    <row r="955" spans="1:24" ht="19.5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</row>
    <row r="956" spans="1:24" ht="19.5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</row>
    <row r="957" spans="1:24" ht="19.5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</row>
    <row r="958" spans="1:24" ht="19.5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</row>
    <row r="959" spans="1:24" ht="19.5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</row>
    <row r="960" spans="1:24" ht="19.5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</row>
    <row r="961" spans="1:24" ht="19.5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</row>
    <row r="962" spans="1:24" ht="19.5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</row>
    <row r="963" spans="1:24" ht="19.5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</row>
    <row r="964" spans="1:24" ht="19.5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</row>
    <row r="965" spans="1:24" ht="19.5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</row>
    <row r="966" spans="1:24" ht="19.5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</row>
    <row r="967" spans="1:24" ht="19.5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</row>
    <row r="968" spans="1:24" ht="19.5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</row>
    <row r="969" spans="1:24" ht="19.5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</row>
    <row r="970" spans="1:24" ht="19.5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</row>
    <row r="971" spans="1:24" ht="19.5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</row>
    <row r="972" spans="1:24" ht="19.5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</row>
    <row r="973" spans="1:24" ht="19.5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</row>
    <row r="974" spans="1:24" ht="19.5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</row>
    <row r="975" spans="1:24" ht="19.5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</row>
    <row r="976" spans="1:24" ht="19.5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</row>
    <row r="977" spans="1:24" ht="19.5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</row>
    <row r="978" spans="1:24" ht="19.5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</row>
    <row r="979" spans="1:24" ht="19.5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</row>
    <row r="980" spans="1:24" ht="19.5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</row>
    <row r="981" spans="1:24" ht="19.5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</row>
    <row r="982" spans="1:24" ht="19.5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</row>
    <row r="983" spans="1:24" ht="19.5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</row>
    <row r="984" spans="1:24" ht="19.5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</row>
    <row r="985" spans="1:24" ht="19.5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</row>
    <row r="986" spans="1:24" ht="19.5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</row>
    <row r="987" spans="1:24" ht="19.5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</row>
    <row r="988" spans="1:24" ht="19.5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</row>
    <row r="989" spans="1:24" ht="19.5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</row>
    <row r="990" spans="1:24" ht="19.5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</row>
    <row r="991" spans="1:24" ht="19.5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</row>
    <row r="992" spans="1:24" ht="19.5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</row>
    <row r="993" spans="1:24" ht="19.5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</row>
    <row r="994" spans="1:24" ht="19.5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</row>
    <row r="995" spans="1:24" ht="19.5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</row>
    <row r="996" spans="1:24" ht="19.5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</row>
    <row r="997" spans="1:24" ht="19.5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</row>
    <row r="998" spans="1:24" ht="19.5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</row>
    <row r="999" spans="1:24" ht="19.5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</row>
    <row r="1000" spans="1:24" ht="19.5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</row>
    <row r="1001" spans="1:24" ht="19.5" x14ac:dyDescent="0.3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</row>
    <row r="1002" spans="1:24" ht="19.5" x14ac:dyDescent="0.3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</row>
    <row r="1003" spans="1:24" ht="19.5" x14ac:dyDescent="0.3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</row>
    <row r="1004" spans="1:24" ht="19.5" x14ac:dyDescent="0.3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</row>
    <row r="1005" spans="1:24" ht="19.5" x14ac:dyDescent="0.3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</row>
    <row r="1006" spans="1:24" ht="19.5" x14ac:dyDescent="0.3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</row>
    <row r="1007" spans="1:24" ht="19.5" x14ac:dyDescent="0.3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</row>
    <row r="1008" spans="1:24" ht="19.5" x14ac:dyDescent="0.3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</row>
    <row r="1009" spans="1:24" ht="19.5" x14ac:dyDescent="0.3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</row>
    <row r="1010" spans="1:24" ht="19.5" x14ac:dyDescent="0.3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</row>
    <row r="1011" spans="1:24" ht="19.5" x14ac:dyDescent="0.3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</row>
    <row r="1012" spans="1:24" ht="19.5" x14ac:dyDescent="0.3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</row>
    <row r="1013" spans="1:24" ht="19.5" x14ac:dyDescent="0.3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</row>
    <row r="1014" spans="1:24" ht="19.5" x14ac:dyDescent="0.3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</row>
    <row r="1015" spans="1:24" ht="19.5" x14ac:dyDescent="0.3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</row>
    <row r="1016" spans="1:24" ht="19.5" x14ac:dyDescent="0.3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</row>
    <row r="1017" spans="1:24" ht="19.5" x14ac:dyDescent="0.3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</row>
    <row r="1018" spans="1:24" ht="19.5" x14ac:dyDescent="0.3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</row>
    <row r="1019" spans="1:24" ht="19.5" x14ac:dyDescent="0.3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</row>
    <row r="1020" spans="1:24" ht="19.5" x14ac:dyDescent="0.3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</row>
    <row r="1021" spans="1:24" ht="19.5" x14ac:dyDescent="0.3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</row>
    <row r="1022" spans="1:24" ht="19.5" x14ac:dyDescent="0.3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</row>
    <row r="1023" spans="1:24" ht="19.5" x14ac:dyDescent="0.3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</row>
    <row r="1024" spans="1:24" ht="19.5" x14ac:dyDescent="0.3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</row>
    <row r="1025" spans="1:24" ht="19.5" x14ac:dyDescent="0.3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</row>
    <row r="1026" spans="1:24" ht="19.5" x14ac:dyDescent="0.3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</row>
    <row r="1027" spans="1:24" ht="19.5" x14ac:dyDescent="0.3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</row>
    <row r="1028" spans="1:24" ht="19.5" x14ac:dyDescent="0.3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</row>
    <row r="1029" spans="1:24" ht="19.5" x14ac:dyDescent="0.3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</row>
    <row r="1030" spans="1:24" ht="19.5" x14ac:dyDescent="0.3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</row>
    <row r="1031" spans="1:24" ht="19.5" x14ac:dyDescent="0.3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</row>
    <row r="1032" spans="1:24" ht="19.5" x14ac:dyDescent="0.3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</row>
    <row r="1033" spans="1:24" ht="19.5" x14ac:dyDescent="0.3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</row>
    <row r="1034" spans="1:24" ht="19.5" x14ac:dyDescent="0.3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</row>
    <row r="1035" spans="1:24" ht="19.5" x14ac:dyDescent="0.3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</row>
    <row r="1036" spans="1:24" ht="19.5" x14ac:dyDescent="0.3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</row>
    <row r="1037" spans="1:24" ht="19.5" x14ac:dyDescent="0.3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</row>
    <row r="1038" spans="1:24" ht="19.5" x14ac:dyDescent="0.3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</row>
    <row r="1039" spans="1:24" ht="19.5" x14ac:dyDescent="0.3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</row>
    <row r="1040" spans="1:24" ht="19.5" x14ac:dyDescent="0.3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</row>
    <row r="1041" spans="1:24" ht="19.5" x14ac:dyDescent="0.3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</row>
    <row r="1042" spans="1:24" ht="19.5" x14ac:dyDescent="0.3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</row>
    <row r="1043" spans="1:24" ht="19.5" x14ac:dyDescent="0.3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</row>
    <row r="1044" spans="1:24" ht="19.5" x14ac:dyDescent="0.3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</row>
    <row r="1045" spans="1:24" ht="19.5" x14ac:dyDescent="0.3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</row>
    <row r="1046" spans="1:24" ht="19.5" x14ac:dyDescent="0.3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</row>
    <row r="1047" spans="1:24" ht="19.5" x14ac:dyDescent="0.3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</row>
    <row r="1048" spans="1:24" ht="19.5" x14ac:dyDescent="0.3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</row>
    <row r="1049" spans="1:24" ht="19.5" x14ac:dyDescent="0.3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</row>
    <row r="1050" spans="1:24" ht="19.5" x14ac:dyDescent="0.3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</row>
    <row r="1051" spans="1:24" ht="19.5" x14ac:dyDescent="0.3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</row>
    <row r="1052" spans="1:24" ht="19.5" x14ac:dyDescent="0.3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</row>
    <row r="1053" spans="1:24" ht="19.5" x14ac:dyDescent="0.3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</row>
    <row r="1054" spans="1:24" ht="19.5" x14ac:dyDescent="0.3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</row>
    <row r="1055" spans="1:24" ht="19.5" x14ac:dyDescent="0.3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</row>
    <row r="1056" spans="1:24" ht="19.5" x14ac:dyDescent="0.3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</row>
    <row r="1057" spans="1:24" ht="19.5" x14ac:dyDescent="0.3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</row>
    <row r="1058" spans="1:24" ht="19.5" x14ac:dyDescent="0.3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</row>
    <row r="1059" spans="1:24" ht="19.5" x14ac:dyDescent="0.3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</row>
    <row r="1060" spans="1:24" ht="19.5" x14ac:dyDescent="0.3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</row>
    <row r="1061" spans="1:24" ht="19.5" x14ac:dyDescent="0.3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</row>
    <row r="1062" spans="1:24" ht="19.5" x14ac:dyDescent="0.3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</row>
    <row r="1063" spans="1:24" ht="19.5" x14ac:dyDescent="0.3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</row>
    <row r="1064" spans="1:24" ht="19.5" x14ac:dyDescent="0.3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</row>
    <row r="1065" spans="1:24" ht="19.5" x14ac:dyDescent="0.3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</row>
    <row r="1066" spans="1:24" ht="19.5" x14ac:dyDescent="0.3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</row>
    <row r="1067" spans="1:24" ht="19.5" x14ac:dyDescent="0.3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</row>
    <row r="1068" spans="1:24" ht="19.5" x14ac:dyDescent="0.3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</row>
    <row r="1069" spans="1:24" ht="19.5" x14ac:dyDescent="0.3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</row>
    <row r="1070" spans="1:24" ht="19.5" x14ac:dyDescent="0.3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</row>
    <row r="1071" spans="1:24" ht="19.5" x14ac:dyDescent="0.3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</row>
    <row r="1072" spans="1:24" ht="19.5" x14ac:dyDescent="0.3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</row>
    <row r="1073" spans="1:24" ht="19.5" x14ac:dyDescent="0.3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</row>
    <row r="1074" spans="1:24" ht="19.5" x14ac:dyDescent="0.3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</row>
    <row r="1075" spans="1:24" ht="19.5" x14ac:dyDescent="0.3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</row>
    <row r="1076" spans="1:24" ht="19.5" x14ac:dyDescent="0.3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</row>
    <row r="1077" spans="1:24" ht="19.5" x14ac:dyDescent="0.3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</row>
    <row r="1078" spans="1:24" ht="19.5" x14ac:dyDescent="0.3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</row>
    <row r="1079" spans="1:24" ht="19.5" x14ac:dyDescent="0.3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</row>
    <row r="1080" spans="1:24" ht="19.5" x14ac:dyDescent="0.3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</row>
    <row r="1081" spans="1:24" ht="19.5" x14ac:dyDescent="0.3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</row>
    <row r="1082" spans="1:24" ht="19.5" x14ac:dyDescent="0.3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</row>
    <row r="1083" spans="1:24" ht="19.5" x14ac:dyDescent="0.3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</row>
    <row r="1084" spans="1:24" ht="19.5" x14ac:dyDescent="0.3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</row>
    <row r="1085" spans="1:24" ht="19.5" x14ac:dyDescent="0.3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</row>
    <row r="1086" spans="1:24" ht="19.5" x14ac:dyDescent="0.3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</row>
    <row r="1087" spans="1:24" ht="19.5" x14ac:dyDescent="0.3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</row>
    <row r="1088" spans="1:24" ht="19.5" x14ac:dyDescent="0.3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</row>
    <row r="1089" spans="1:24" ht="19.5" x14ac:dyDescent="0.3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</row>
    <row r="1090" spans="1:24" ht="19.5" x14ac:dyDescent="0.3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</row>
    <row r="1091" spans="1:24" ht="19.5" x14ac:dyDescent="0.3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</row>
    <row r="1092" spans="1:24" ht="19.5" x14ac:dyDescent="0.3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</row>
    <row r="1093" spans="1:24" ht="19.5" x14ac:dyDescent="0.3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</row>
    <row r="1094" spans="1:24" ht="19.5" x14ac:dyDescent="0.3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</row>
    <row r="1095" spans="1:24" ht="19.5" x14ac:dyDescent="0.3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</row>
    <row r="1096" spans="1:24" ht="19.5" x14ac:dyDescent="0.3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</row>
    <row r="1097" spans="1:24" ht="19.5" x14ac:dyDescent="0.3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</row>
    <row r="1098" spans="1:24" ht="19.5" x14ac:dyDescent="0.3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</row>
    <row r="1099" spans="1:24" ht="19.5" x14ac:dyDescent="0.3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</row>
    <row r="1100" spans="1:24" ht="19.5" x14ac:dyDescent="0.3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</row>
    <row r="1101" spans="1:24" ht="19.5" x14ac:dyDescent="0.3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</row>
    <row r="1102" spans="1:24" ht="19.5" x14ac:dyDescent="0.3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</row>
    <row r="1103" spans="1:24" ht="19.5" x14ac:dyDescent="0.3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</row>
    <row r="1104" spans="1:24" ht="19.5" x14ac:dyDescent="0.3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</row>
    <row r="1105" spans="1:24" ht="19.5" x14ac:dyDescent="0.3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</row>
    <row r="1106" spans="1:24" ht="19.5" x14ac:dyDescent="0.3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</row>
    <row r="1107" spans="1:24" ht="19.5" x14ac:dyDescent="0.3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</row>
    <row r="1108" spans="1:24" ht="19.5" x14ac:dyDescent="0.3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</row>
    <row r="1109" spans="1:24" ht="19.5" x14ac:dyDescent="0.3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</row>
    <row r="1110" spans="1:24" ht="19.5" x14ac:dyDescent="0.3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</row>
    <row r="1111" spans="1:24" ht="19.5" x14ac:dyDescent="0.3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</row>
    <row r="1112" spans="1:24" ht="19.5" x14ac:dyDescent="0.3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</row>
    <row r="1113" spans="1:24" ht="19.5" x14ac:dyDescent="0.3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</row>
    <row r="1114" spans="1:24" ht="19.5" x14ac:dyDescent="0.3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</row>
    <row r="1115" spans="1:24" ht="19.5" x14ac:dyDescent="0.3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</row>
    <row r="1116" spans="1:24" ht="19.5" x14ac:dyDescent="0.3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</row>
    <row r="1117" spans="1:24" ht="19.5" x14ac:dyDescent="0.3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</row>
    <row r="1118" spans="1:24" ht="19.5" x14ac:dyDescent="0.3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</row>
    <row r="1119" spans="1:24" ht="19.5" x14ac:dyDescent="0.3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</row>
    <row r="1120" spans="1:24" ht="19.5" x14ac:dyDescent="0.3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</row>
    <row r="1121" spans="1:24" ht="19.5" x14ac:dyDescent="0.3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</row>
    <row r="1122" spans="1:24" ht="19.5" x14ac:dyDescent="0.3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</row>
    <row r="1123" spans="1:24" ht="19.5" x14ac:dyDescent="0.3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</row>
    <row r="1124" spans="1:24" ht="19.5" x14ac:dyDescent="0.3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</row>
    <row r="1125" spans="1:24" ht="19.5" x14ac:dyDescent="0.3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</row>
    <row r="1126" spans="1:24" ht="19.5" x14ac:dyDescent="0.3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</row>
    <row r="1127" spans="1:24" ht="19.5" x14ac:dyDescent="0.3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</row>
    <row r="1128" spans="1:24" ht="19.5" x14ac:dyDescent="0.3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</row>
    <row r="1129" spans="1:24" ht="19.5" x14ac:dyDescent="0.3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</row>
    <row r="1130" spans="1:24" ht="19.5" x14ac:dyDescent="0.3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</row>
    <row r="1131" spans="1:24" ht="19.5" x14ac:dyDescent="0.3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</row>
    <row r="1132" spans="1:24" ht="19.5" x14ac:dyDescent="0.3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</row>
    <row r="1133" spans="1:24" ht="19.5" x14ac:dyDescent="0.3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</row>
    <row r="1134" spans="1:24" ht="19.5" x14ac:dyDescent="0.3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</row>
    <row r="1135" spans="1:24" ht="19.5" x14ac:dyDescent="0.3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</row>
    <row r="1136" spans="1:24" ht="19.5" x14ac:dyDescent="0.3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</row>
    <row r="1137" spans="1:24" ht="19.5" x14ac:dyDescent="0.3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</row>
  </sheetData>
  <mergeCells count="5">
    <mergeCell ref="A1:F1"/>
    <mergeCell ref="A2:F2"/>
    <mergeCell ref="A225:E225"/>
    <mergeCell ref="B240:C240"/>
    <mergeCell ref="B227:E227"/>
  </mergeCells>
  <pageMargins left="0.59055118110236227" right="0.47244094488188981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ประมาณการรายรับ</vt:lpstr>
      <vt:lpstr>ประมาณการรายจ่าย</vt:lpstr>
      <vt:lpstr>จำนวนนักเรียน</vt:lpstr>
      <vt:lpstr>Sheet3</vt:lpstr>
      <vt:lpstr>ตามแผนงาน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2016-08-03T05:17:51Z</cp:lastPrinted>
  <dcterms:created xsi:type="dcterms:W3CDTF">2014-03-19T17:21:43Z</dcterms:created>
  <dcterms:modified xsi:type="dcterms:W3CDTF">2016-08-03T05:17:53Z</dcterms:modified>
</cp:coreProperties>
</file>